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520" yWindow="-140" windowWidth="23300" windowHeight="158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61" i="1"/>
  <c r="B62"/>
  <c r="B63"/>
  <c r="B60"/>
  <c r="G49"/>
  <c r="C5"/>
  <c r="C6"/>
  <c r="C4"/>
  <c r="C28"/>
  <c r="D28"/>
  <c r="C29"/>
  <c r="D29"/>
  <c r="C30"/>
  <c r="D30"/>
  <c r="C31"/>
  <c r="D31"/>
  <c r="C32"/>
  <c r="D32"/>
  <c r="C27"/>
  <c r="D27"/>
</calcChain>
</file>

<file path=xl/sharedStrings.xml><?xml version="1.0" encoding="utf-8"?>
<sst xmlns="http://schemas.openxmlformats.org/spreadsheetml/2006/main" count="62" uniqueCount="48">
  <si>
    <t>Horizon distance from beach (if seashore photo taken at 5 m ht.): SQRT( 2 x 5m x R) =</t>
    <phoneticPr fontId="4" type="noConversion"/>
  </si>
  <si>
    <t>Waterline of Turbine and Ship below horizon = (distance from shore - 8 km)^2 / 2 R</t>
    <phoneticPr fontId="4" type="noConversion"/>
  </si>
  <si>
    <t>13 cm x (Angular width of Turbine + Ship image) / (Angular width of Seashore photo)</t>
    <phoneticPr fontId="4" type="noConversion"/>
  </si>
  <si>
    <t>Width of Turbine + Ship image when superimposed on 13 cm wide Seashore image should thus be:</t>
    <phoneticPr fontId="4" type="noConversion"/>
  </si>
  <si>
    <t>Angle of Turbine</t>
    <phoneticPr fontId="4" type="noConversion"/>
  </si>
  <si>
    <t>Width of Turbine</t>
    <phoneticPr fontId="4" type="noConversion"/>
  </si>
  <si>
    <t>&amp; Ship Image</t>
    <phoneticPr fontId="4" type="noConversion"/>
  </si>
  <si>
    <t xml:space="preserve">Angular width of seashore photo is ~ 30 degrees wide = 2 pi (30/360) radians = </t>
    <phoneticPr fontId="4" type="noConversion"/>
  </si>
  <si>
    <t>Seashore photo width (as it appears on my laptop's screen) = 13 cm</t>
    <phoneticPr fontId="4" type="noConversion"/>
  </si>
  <si>
    <t>Angular width of Turbine + Ship image = Arctan (480 m /distance from shore) ~ 480 m /distance from shore</t>
    <phoneticPr fontId="4" type="noConversion"/>
  </si>
  <si>
    <t>My combined Turbine + Ship image spans 480 m total real width (as scaled from the ship sub-image's 335 m length)</t>
    <phoneticPr fontId="4" type="noConversion"/>
  </si>
  <si>
    <t>Copyright:   John C. Bean / WeCanFigureThisOut.Org</t>
    <phoneticPr fontId="4" type="noConversion"/>
  </si>
  <si>
    <t>Horizon Calculations (based on figure above):</t>
    <phoneticPr fontId="4" type="noConversion"/>
  </si>
  <si>
    <t xml:space="preserve">R = Earth radius = </t>
    <phoneticPr fontId="4" type="noConversion"/>
  </si>
  <si>
    <t>meters</t>
    <phoneticPr fontId="4" type="noConversion"/>
  </si>
  <si>
    <t>m = 8 km</t>
    <phoneticPr fontId="4" type="noConversion"/>
  </si>
  <si>
    <t xml:space="preserve">Waterline </t>
    <phoneticPr fontId="4" type="noConversion"/>
  </si>
  <si>
    <t>below horizon</t>
    <phoneticPr fontId="4" type="noConversion"/>
  </si>
  <si>
    <t>(meters)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</si>
  <si>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</si>
  <si>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</si>
  <si>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</si>
  <si>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>Thus</t>
    <phoneticPr fontId="4" type="noConversion"/>
  </si>
  <si>
    <t xml:space="preserve">X ~ SQRT (2 R H) </t>
    <phoneticPr fontId="4" type="noConversion"/>
  </si>
  <si>
    <t>Or H = X^2 / 2 R</t>
    <phoneticPr fontId="4" type="noConversion"/>
  </si>
  <si>
    <t>(H+R)^2 = X^2 + R^2</t>
    <phoneticPr fontId="4" type="noConversion"/>
  </si>
  <si>
    <t>Pythagoras:</t>
    <phoneticPr fontId="4" type="noConversion"/>
  </si>
  <si>
    <t>Or:</t>
    <phoneticPr fontId="4" type="noConversion"/>
  </si>
  <si>
    <t>Or:</t>
    <phoneticPr fontId="4" type="noConversion"/>
  </si>
  <si>
    <t xml:space="preserve">H^2 + R^2 + 2HR = X^2 + R^2 </t>
    <phoneticPr fontId="4" type="noConversion"/>
  </si>
  <si>
    <t xml:space="preserve">H^2 + 2HR = x^2 </t>
    <phoneticPr fontId="4" type="noConversion"/>
  </si>
  <si>
    <t>But because R &gt;&gt; H, H^2 must be &lt;&lt; 2RH</t>
    <phoneticPr fontId="4" type="noConversion"/>
  </si>
  <si>
    <t>(km)</t>
    <phoneticPr fontId="4" type="noConversion"/>
  </si>
  <si>
    <t>from shore</t>
    <phoneticPr fontId="4" type="noConversion"/>
  </si>
  <si>
    <t>Distance</t>
    <phoneticPr fontId="4" type="noConversion"/>
  </si>
  <si>
    <t>13 cm x Arctan (480 m / distance from shore) / 0.523</t>
    <phoneticPr fontId="4" type="noConversion"/>
  </si>
  <si>
    <t>(cm)</t>
    <phoneticPr fontId="4" type="noConversion"/>
  </si>
  <si>
    <t xml:space="preserve"> </t>
    <phoneticPr fontId="4" type="noConversion"/>
  </si>
  <si>
    <t>Ship Length:</t>
    <phoneticPr fontId="4" type="noConversion"/>
  </si>
  <si>
    <t>m</t>
    <phoneticPr fontId="4" type="noConversion"/>
  </si>
  <si>
    <t>ft</t>
    <phoneticPr fontId="4" type="noConversion"/>
  </si>
  <si>
    <t xml:space="preserve">Ship Height: </t>
    <phoneticPr fontId="4" type="noConversion"/>
  </si>
  <si>
    <t xml:space="preserve">1 m / 1 ft = </t>
    <phoneticPr fontId="4" type="noConversion"/>
  </si>
  <si>
    <t xml:space="preserve"> </t>
    <phoneticPr fontId="4" type="noConversion"/>
  </si>
  <si>
    <t xml:space="preserve"> </t>
    <phoneticPr fontId="4" type="noConversion"/>
  </si>
  <si>
    <t>Turbine Height</t>
    <phoneticPr fontId="4" type="noConversion"/>
  </si>
  <si>
    <t>(radians)</t>
    <phoneticPr fontId="4" type="noConversion"/>
  </si>
  <si>
    <t>NIMBY for turbine and cruise ship.xlsx</t>
    <phoneticPr fontId="4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</si>
</sst>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E+00"/>
  </numFmts>
  <fonts count="5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/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65" fontId="2" fillId="0" borderId="0" xfId="0" applyNumberFormat="1" applyFont="1"/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644032</xdr:colOff>
      <xdr:row>19</xdr:row>
      <xdr:rowOff>36296</xdr:rowOff>
    </xdr:from>
    <xdr:to>
      <xdr:col>7</xdr:col>
      <xdr:colOff>707569</xdr:colOff>
      <xdr:row>35</xdr:row>
      <xdr:rowOff>16353</xdr:rowOff>
    </xdr:to>
    <xdr:grpSp>
      <xdr:nvGrpSpPr>
        <xdr:cNvPr id="2" name="Group 1"/>
        <xdr:cNvGrpSpPr/>
      </xdr:nvGrpSpPr>
      <xdr:grpSpPr>
        <a:xfrm>
          <a:off x="5170675" y="3138725"/>
          <a:ext cx="2766823" cy="2592628"/>
          <a:chOff x="6090920" y="2286001"/>
          <a:chExt cx="2824480" cy="2819402"/>
        </a:xfrm>
      </xdr:grpSpPr>
      <xdr:grpSp>
        <xdr:nvGrpSpPr>
          <xdr:cNvPr id="3" name="Group 2"/>
          <xdr:cNvGrpSpPr/>
        </xdr:nvGrpSpPr>
        <xdr:grpSpPr>
          <a:xfrm>
            <a:off x="6090920" y="2286001"/>
            <a:ext cx="2824480" cy="2819402"/>
            <a:chOff x="6090920" y="2286001"/>
            <a:chExt cx="2824480" cy="2819402"/>
          </a:xfrm>
        </xdr:grpSpPr>
        <xdr:grpSp>
          <xdr:nvGrpSpPr>
            <xdr:cNvPr id="6" name="Group 5"/>
            <xdr:cNvGrpSpPr/>
          </xdr:nvGrpSpPr>
          <xdr:grpSpPr>
            <a:xfrm>
              <a:off x="6324600" y="2286001"/>
              <a:ext cx="2590800" cy="2819402"/>
              <a:chOff x="3048000" y="2184400"/>
              <a:chExt cx="3429000" cy="3759200"/>
            </a:xfrm>
          </xdr:grpSpPr>
          <xdr:sp macro="" textlink="">
            <xdr:nvSpPr>
              <xdr:cNvPr id="9" name="Oval 8"/>
              <xdr:cNvSpPr/>
            </xdr:nvSpPr>
            <xdr:spPr bwMode="auto">
              <a:xfrm>
                <a:off x="3048000" y="2667000"/>
                <a:ext cx="3429000" cy="3276600"/>
              </a:xfrm>
              <a:prstGeom prst="ellipse">
                <a:avLst/>
              </a:prstGeom>
              <a:solidFill>
                <a:schemeClr val="accent1"/>
              </a:solidFill>
              <a:ln w="12700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rot="10800000" vert="eaVert" wrap="square" lIns="91440" tIns="45720" rIns="91440" bIns="45720" numCol="1" rtlCol="0" anchor="t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5pPr>
                <a:lvl6pPr marL="22860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6pPr>
                <a:lvl7pPr marL="27432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7pPr>
                <a:lvl8pPr marL="32004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8pPr>
                <a:lvl9pPr marL="36576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9pPr>
              </a:lstStyle>
              <a:p>
                <a:pPr marL="0" marR="0" indent="0" algn="l" defTabSz="914400" rtl="0" eaLnBrk="1" fontAlgn="base" latinLnBrk="0" hangingPunct="1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endParaRPr kumimoji="0" lang="en-US" sz="18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Tahoma" pitchFamily="-103" charset="0"/>
                  <a:ea typeface="Arial" pitchFamily="-103" charset="0"/>
                  <a:cs typeface="Arial" pitchFamily="-103" charset="0"/>
                </a:endParaRPr>
              </a:p>
            </xdr:txBody>
          </xdr:sp>
          <xdr:cxnSp macro="">
            <xdr:nvCxnSpPr>
              <xdr:cNvPr id="10" name="Straight Connector 9"/>
              <xdr:cNvCxnSpPr>
                <a:stCxn id="9" idx="0"/>
              </xdr:cNvCxnSpPr>
            </xdr:nvCxnSpPr>
            <xdr:spPr bwMode="auto">
              <a:xfrm rot="16200000" flipH="1">
                <a:off x="3981450" y="3448050"/>
                <a:ext cx="1600200" cy="38100"/>
              </a:xfrm>
              <a:prstGeom prst="line">
                <a:avLst/>
              </a:prstGeom>
              <a:solidFill>
                <a:schemeClr val="accent1"/>
              </a:solidFill>
              <a:ln w="57150" cap="flat" cmpd="sng" algn="ctr">
                <a:solidFill>
                  <a:srgbClr val="FFFF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cxnSp macro="">
            <xdr:nvCxnSpPr>
              <xdr:cNvPr id="11" name="Straight Connector 10"/>
              <xdr:cNvCxnSpPr>
                <a:stCxn id="9" idx="0"/>
              </xdr:cNvCxnSpPr>
            </xdr:nvCxnSpPr>
            <xdr:spPr bwMode="auto">
              <a:xfrm rot="16200000" flipV="1">
                <a:off x="4019550" y="1924050"/>
                <a:ext cx="1588" cy="1485900"/>
              </a:xfrm>
              <a:prstGeom prst="line">
                <a:avLst/>
              </a:prstGeom>
              <a:solidFill>
                <a:schemeClr val="accent1"/>
              </a:solidFill>
              <a:ln w="2857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cxnSp macro="">
            <xdr:nvCxnSpPr>
              <xdr:cNvPr id="12" name="Straight Connector 11"/>
              <xdr:cNvCxnSpPr/>
            </xdr:nvCxnSpPr>
            <xdr:spPr bwMode="auto">
              <a:xfrm rot="16200000" flipH="1">
                <a:off x="3276600" y="2667000"/>
                <a:ext cx="381000" cy="381000"/>
              </a:xfrm>
              <a:prstGeom prst="line">
                <a:avLst/>
              </a:prstGeom>
              <a:solidFill>
                <a:schemeClr val="accent1"/>
              </a:solidFill>
              <a:ln w="57150" cap="flat" cmpd="sng" algn="ctr">
                <a:solidFill>
                  <a:srgbClr val="FF9933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cxnSp macro="">
            <xdr:nvCxnSpPr>
              <xdr:cNvPr id="13" name="Straight Connector 12"/>
              <xdr:cNvCxnSpPr/>
            </xdr:nvCxnSpPr>
            <xdr:spPr bwMode="auto">
              <a:xfrm rot="16200000" flipH="1">
                <a:off x="3619498" y="3086098"/>
                <a:ext cx="1219202" cy="1143002"/>
              </a:xfrm>
              <a:prstGeom prst="line">
                <a:avLst/>
              </a:prstGeom>
              <a:solidFill>
                <a:schemeClr val="accent1"/>
              </a:solidFill>
              <a:ln w="57150" cap="flat" cmpd="sng" algn="ctr">
                <a:solidFill>
                  <a:srgbClr val="FFFF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4" name="TextBox 13"/>
              <xdr:cNvSpPr txBox="1"/>
            </xdr:nvSpPr>
            <xdr:spPr>
              <a:xfrm>
                <a:off x="3581398" y="2184400"/>
                <a:ext cx="1080248" cy="379323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5pPr>
                <a:lvl6pPr marL="22860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6pPr>
                <a:lvl7pPr marL="27432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7pPr>
                <a:lvl8pPr marL="32004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8pPr>
                <a:lvl9pPr marL="3657600" algn="l" defTabSz="457200" rtl="0" eaLnBrk="1" latinLnBrk="0" hangingPunct="1">
                  <a:defRPr b="1" kern="1200">
                    <a:solidFill>
                      <a:schemeClr val="tx1"/>
                    </a:solidFill>
                    <a:latin typeface="Tahoma" pitchFamily="-103" charset="0"/>
                    <a:ea typeface="Arial" pitchFamily="-103" charset="0"/>
                    <a:cs typeface="Arial" pitchFamily="-103" charset="0"/>
                  </a:defRPr>
                </a:lvl9pPr>
              </a:lstStyle>
              <a:p>
                <a:pPr algn="ctr"/>
                <a:r>
                  <a:rPr lang="en-US" b="0"/>
                  <a:t>X=?</a:t>
                </a:r>
              </a:p>
            </xdr:txBody>
          </xdr:sp>
        </xdr:grpSp>
        <xdr:sp macro="" textlink="">
          <xdr:nvSpPr>
            <xdr:cNvPr id="7" name="TextBox 6"/>
            <xdr:cNvSpPr txBox="1"/>
          </xdr:nvSpPr>
          <xdr:spPr>
            <a:xfrm>
              <a:off x="7467600" y="2983468"/>
              <a:ext cx="690880" cy="2844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5pPr>
              <a:lvl6pPr marL="22860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6pPr>
              <a:lvl7pPr marL="27432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7pPr>
              <a:lvl8pPr marL="32004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8pPr>
              <a:lvl9pPr marL="36576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9pPr>
            </a:lstStyle>
            <a:p>
              <a:pPr algn="ctr"/>
              <a:r>
                <a:rPr lang="en-US" b="0">
                  <a:solidFill>
                    <a:srgbClr val="FFFF00"/>
                  </a:solidFill>
                </a:rPr>
                <a:t>R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6090920" y="2667000"/>
              <a:ext cx="690880" cy="28449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5pPr>
              <a:lvl6pPr marL="22860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6pPr>
              <a:lvl7pPr marL="27432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7pPr>
              <a:lvl8pPr marL="32004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8pPr>
              <a:lvl9pPr marL="3657600" algn="l" defTabSz="457200" rtl="0" eaLnBrk="1" latinLnBrk="0" hangingPunct="1">
                <a:defRPr b="1" kern="1200">
                  <a:solidFill>
                    <a:schemeClr val="tx1"/>
                  </a:solidFill>
                  <a:latin typeface="Tahoma" pitchFamily="-103" charset="0"/>
                  <a:ea typeface="Arial" pitchFamily="-103" charset="0"/>
                  <a:cs typeface="Arial" pitchFamily="-103" charset="0"/>
                </a:defRPr>
              </a:lvl9pPr>
            </a:lstStyle>
            <a:p>
              <a:pPr algn="ctr"/>
              <a:r>
                <a:rPr lang="en-US" b="0">
                  <a:solidFill>
                    <a:srgbClr val="FF9933"/>
                  </a:solidFill>
                </a:rPr>
                <a:t>H</a:t>
              </a:r>
            </a:p>
          </xdr:txBody>
        </xdr:sp>
      </xdr:grpSp>
      <xdr:sp macro="" textlink="">
        <xdr:nvSpPr>
          <xdr:cNvPr id="4" name="TextBox 3"/>
          <xdr:cNvSpPr txBox="1"/>
        </xdr:nvSpPr>
        <xdr:spPr>
          <a:xfrm>
            <a:off x="6934200" y="4114801"/>
            <a:ext cx="1300480" cy="28449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5pPr>
            <a:lvl6pPr marL="22860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6pPr>
            <a:lvl7pPr marL="27432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7pPr>
            <a:lvl8pPr marL="32004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8pPr>
            <a:lvl9pPr marL="36576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9pPr>
          </a:lstStyle>
          <a:p>
            <a:pPr algn="ctr"/>
            <a:r>
              <a:rPr lang="en-US" b="0"/>
              <a:t>Earth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6629400" y="3288268"/>
            <a:ext cx="690880" cy="28449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5pPr>
            <a:lvl6pPr marL="22860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6pPr>
            <a:lvl7pPr marL="27432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7pPr>
            <a:lvl8pPr marL="32004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8pPr>
            <a:lvl9pPr marL="3657600" algn="l" defTabSz="457200" rtl="0" eaLnBrk="1" latinLnBrk="0" hangingPunct="1">
              <a:defRPr b="1" kern="1200">
                <a:solidFill>
                  <a:schemeClr val="tx1"/>
                </a:solidFill>
                <a:latin typeface="Tahoma" pitchFamily="-103" charset="0"/>
                <a:ea typeface="Arial" pitchFamily="-103" charset="0"/>
                <a:cs typeface="Arial" pitchFamily="-103" charset="0"/>
              </a:defRPr>
            </a:lvl9pPr>
          </a:lstStyle>
          <a:p>
            <a:pPr algn="ctr"/>
            <a:r>
              <a:rPr lang="en-US" b="0">
                <a:solidFill>
                  <a:srgbClr val="FFFF00"/>
                </a:solidFill>
              </a:rPr>
              <a:t>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63"/>
  <sheetViews>
    <sheetView tabSelected="1" zoomScale="140" workbookViewId="0">
      <selection activeCell="B19" sqref="B19"/>
    </sheetView>
  </sheetViews>
  <sheetFormatPr baseColWidth="10" defaultRowHeight="13"/>
  <cols>
    <col min="1" max="1" width="11" customWidth="1"/>
    <col min="2" max="3" width="13" style="2" customWidth="1"/>
    <col min="4" max="4" width="14" style="2" customWidth="1"/>
    <col min="5" max="5" width="8.140625" style="2" customWidth="1"/>
    <col min="6" max="6" width="12.28515625" style="2" customWidth="1"/>
    <col min="7" max="7" width="10" customWidth="1"/>
  </cols>
  <sheetData>
    <row r="1" spans="1:9" s="15" customFormat="1">
      <c r="A1" s="15" t="s">
        <v>47</v>
      </c>
      <c r="B1" s="16"/>
      <c r="C1" s="16"/>
      <c r="D1" s="17" t="s">
        <v>11</v>
      </c>
      <c r="E1" s="16"/>
      <c r="F1" s="16"/>
    </row>
    <row r="2" spans="1:9">
      <c r="E2" s="2" t="s">
        <v>43</v>
      </c>
      <c r="F2" s="2" t="s">
        <v>44</v>
      </c>
    </row>
    <row r="3" spans="1:9">
      <c r="B3" s="2" t="s">
        <v>39</v>
      </c>
      <c r="C3" s="2" t="s">
        <v>40</v>
      </c>
      <c r="G3" s="2" t="s">
        <v>42</v>
      </c>
      <c r="H3" s="2">
        <v>3.2808000000000002</v>
      </c>
      <c r="I3" t="s">
        <v>44</v>
      </c>
    </row>
    <row r="4" spans="1:9">
      <c r="A4" t="s">
        <v>38</v>
      </c>
      <c r="B4" s="2">
        <v>335</v>
      </c>
      <c r="C4" s="3">
        <f>B4*$H$3</f>
        <v>1099.068</v>
      </c>
      <c r="E4" s="2" t="s">
        <v>37</v>
      </c>
    </row>
    <row r="5" spans="1:9">
      <c r="A5" t="s">
        <v>41</v>
      </c>
      <c r="B5" s="2">
        <v>62.5</v>
      </c>
      <c r="C5" s="3">
        <f t="shared" ref="C5:C6" si="0">B5*$H$3</f>
        <v>205.05</v>
      </c>
      <c r="F5" s="1"/>
    </row>
    <row r="6" spans="1:9">
      <c r="A6" t="s">
        <v>45</v>
      </c>
      <c r="B6" s="2">
        <v>175</v>
      </c>
      <c r="C6" s="3">
        <f t="shared" si="0"/>
        <v>574.14</v>
      </c>
    </row>
    <row r="8" spans="1:9">
      <c r="A8" t="s">
        <v>8</v>
      </c>
    </row>
    <row r="10" spans="1:9">
      <c r="A10" t="s">
        <v>7</v>
      </c>
      <c r="F10" s="1">
        <v>0.52300000000000002</v>
      </c>
    </row>
    <row r="12" spans="1:9">
      <c r="A12" t="s">
        <v>10</v>
      </c>
    </row>
    <row r="14" spans="1:9">
      <c r="A14" t="s">
        <v>9</v>
      </c>
    </row>
    <row r="15" spans="1:9">
      <c r="C15" s="1"/>
      <c r="D15" s="2" t="s">
        <v>44</v>
      </c>
      <c r="E15" s="2" t="s">
        <v>44</v>
      </c>
    </row>
    <row r="16" spans="1:9">
      <c r="A16" t="s">
        <v>3</v>
      </c>
    </row>
    <row r="17" spans="2:4">
      <c r="C17" s="1"/>
    </row>
    <row r="18" spans="2:4">
      <c r="B18" t="s">
        <v>2</v>
      </c>
      <c r="C18" s="1"/>
    </row>
    <row r="20" spans="2:4">
      <c r="B20" s="5" t="s">
        <v>35</v>
      </c>
    </row>
    <row r="23" spans="2:4">
      <c r="B23" s="2" t="s">
        <v>34</v>
      </c>
      <c r="C23" s="2" t="s">
        <v>4</v>
      </c>
      <c r="D23" s="2" t="s">
        <v>5</v>
      </c>
    </row>
    <row r="24" spans="2:4">
      <c r="B24" s="2" t="s">
        <v>33</v>
      </c>
      <c r="C24" s="2" t="s">
        <v>6</v>
      </c>
      <c r="D24" s="2" t="s">
        <v>6</v>
      </c>
    </row>
    <row r="25" spans="2:4">
      <c r="B25" s="2" t="s">
        <v>32</v>
      </c>
      <c r="C25" s="2" t="s">
        <v>46</v>
      </c>
      <c r="D25" s="2" t="s">
        <v>36</v>
      </c>
    </row>
    <row r="27" spans="2:4">
      <c r="B27" s="2">
        <v>3</v>
      </c>
      <c r="C27" s="4">
        <f>ATAN(480/(B27*1000))</f>
        <v>0.15865526218640141</v>
      </c>
      <c r="D27" s="6">
        <f>13*C27/0.523</f>
        <v>3.9436298440214497</v>
      </c>
    </row>
    <row r="28" spans="2:4">
      <c r="B28" s="2">
        <v>5</v>
      </c>
      <c r="C28" s="4">
        <f t="shared" ref="C28:C32" si="1">ATAN(480/(B28*1000))</f>
        <v>9.5706708086803718E-2</v>
      </c>
      <c r="D28" s="6">
        <f t="shared" ref="D28:D32" si="2">13*C28/0.523</f>
        <v>2.3789430308383333</v>
      </c>
    </row>
    <row r="29" spans="2:4">
      <c r="B29" s="2">
        <v>10</v>
      </c>
      <c r="C29" s="4">
        <f t="shared" si="1"/>
        <v>4.7963186877076701E-2</v>
      </c>
      <c r="D29" s="6">
        <f t="shared" si="2"/>
        <v>1.1922015858546788</v>
      </c>
    </row>
    <row r="30" spans="2:4">
      <c r="B30" s="2">
        <v>15</v>
      </c>
      <c r="C30" s="4">
        <f t="shared" si="1"/>
        <v>3.1989084039315108E-2</v>
      </c>
      <c r="D30" s="6">
        <f t="shared" si="2"/>
        <v>0.79513975623536592</v>
      </c>
    </row>
    <row r="31" spans="2:4">
      <c r="B31" s="2">
        <v>20</v>
      </c>
      <c r="C31" s="4">
        <f t="shared" si="1"/>
        <v>2.3995393591869883E-2</v>
      </c>
      <c r="D31" s="6">
        <f t="shared" si="2"/>
        <v>0.5964438177711443</v>
      </c>
    </row>
    <row r="32" spans="2:4">
      <c r="B32" s="2">
        <v>25</v>
      </c>
      <c r="C32" s="4">
        <f t="shared" si="1"/>
        <v>1.9197641225701157E-2</v>
      </c>
      <c r="D32" s="6">
        <f t="shared" si="2"/>
        <v>0.47718802281857559</v>
      </c>
    </row>
    <row r="38" spans="1:8" s="15" customFormat="1">
      <c r="A38" s="15" t="s">
        <v>12</v>
      </c>
      <c r="B38" s="16"/>
      <c r="C38" s="16"/>
      <c r="D38" s="18"/>
      <c r="E38" s="16"/>
      <c r="F38" s="19" t="s">
        <v>13</v>
      </c>
      <c r="G38" s="20">
        <v>6378100</v>
      </c>
      <c r="H38" s="15" t="s">
        <v>14</v>
      </c>
    </row>
    <row r="40" spans="1:8">
      <c r="A40" t="s">
        <v>26</v>
      </c>
      <c r="B40" s="8" t="s">
        <v>25</v>
      </c>
    </row>
    <row r="42" spans="1:8">
      <c r="A42" t="s">
        <v>27</v>
      </c>
      <c r="B42" s="9" t="s">
        <v>29</v>
      </c>
    </row>
    <row r="44" spans="1:8">
      <c r="A44" t="s">
        <v>28</v>
      </c>
      <c r="B44" s="9" t="s">
        <v>30</v>
      </c>
      <c r="D44" s="9" t="s">
        <v>31</v>
      </c>
    </row>
    <row r="46" spans="1:8" s="10" customFormat="1">
      <c r="A46" s="10" t="s">
        <v>22</v>
      </c>
      <c r="B46" s="14" t="s">
        <v>23</v>
      </c>
      <c r="C46" s="11"/>
      <c r="D46" s="11" t="s">
        <v>24</v>
      </c>
      <c r="E46" s="11"/>
      <c r="F46" s="11"/>
    </row>
    <row r="49" spans="1:8">
      <c r="A49" s="10" t="s">
        <v>0</v>
      </c>
      <c r="B49" s="11"/>
      <c r="C49" s="11"/>
      <c r="D49" s="11"/>
      <c r="G49" s="21">
        <f>SQRT(2*5*$G$38)</f>
        <v>7986.3007706947774</v>
      </c>
      <c r="H49" s="12" t="s">
        <v>15</v>
      </c>
    </row>
    <row r="50" spans="1:8">
      <c r="F50" s="1"/>
    </row>
    <row r="52" spans="1:8" s="10" customFormat="1">
      <c r="A52" s="10" t="s">
        <v>1</v>
      </c>
      <c r="B52" s="11"/>
      <c r="C52" s="11"/>
      <c r="D52" s="11"/>
      <c r="E52" s="11"/>
      <c r="F52" s="11"/>
    </row>
    <row r="54" spans="1:8">
      <c r="A54" s="2" t="s">
        <v>34</v>
      </c>
      <c r="B54" s="2" t="s">
        <v>16</v>
      </c>
      <c r="C54" s="2" t="s">
        <v>19</v>
      </c>
    </row>
    <row r="55" spans="1:8">
      <c r="A55" s="2" t="s">
        <v>33</v>
      </c>
      <c r="B55" s="2" t="s">
        <v>17</v>
      </c>
      <c r="C55" s="2" t="s">
        <v>20</v>
      </c>
    </row>
    <row r="56" spans="1:8">
      <c r="A56" s="2" t="s">
        <v>32</v>
      </c>
      <c r="B56" s="2" t="s">
        <v>18</v>
      </c>
      <c r="C56" s="2" t="s">
        <v>44</v>
      </c>
    </row>
    <row r="57" spans="1:8">
      <c r="A57" s="2"/>
    </row>
    <row r="58" spans="1:8">
      <c r="A58" s="13">
        <v>3</v>
      </c>
      <c r="B58" s="7"/>
      <c r="C58" s="6" t="s">
        <v>21</v>
      </c>
    </row>
    <row r="59" spans="1:8">
      <c r="A59" s="13">
        <v>5</v>
      </c>
      <c r="B59" s="7" t="s">
        <v>44</v>
      </c>
      <c r="C59" s="6" t="s">
        <v>44</v>
      </c>
    </row>
    <row r="60" spans="1:8">
      <c r="A60" s="13">
        <v>10</v>
      </c>
      <c r="B60" s="4">
        <f xml:space="preserve"> 1000*((A60-8)^2) /(2*6378)</f>
        <v>0.31357792411414237</v>
      </c>
      <c r="C60" s="6" t="s">
        <v>44</v>
      </c>
    </row>
    <row r="61" spans="1:8">
      <c r="A61" s="13">
        <v>15</v>
      </c>
      <c r="B61" s="4">
        <f t="shared" ref="B61:B63" si="3" xml:space="preserve"> 1000*((A61-8)^2) /(2*6378)</f>
        <v>3.8413295703982437</v>
      </c>
      <c r="C61" s="6" t="s">
        <v>44</v>
      </c>
    </row>
    <row r="62" spans="1:8">
      <c r="A62" s="13">
        <v>20</v>
      </c>
      <c r="B62" s="4">
        <f t="shared" si="3"/>
        <v>11.288805268109126</v>
      </c>
      <c r="C62" s="6" t="s">
        <v>44</v>
      </c>
    </row>
    <row r="63" spans="1:8">
      <c r="A63" s="13">
        <v>25</v>
      </c>
      <c r="B63" s="4">
        <f t="shared" si="3"/>
        <v>22.656005017246788</v>
      </c>
      <c r="C63" s="6" t="s">
        <v>44</v>
      </c>
    </row>
  </sheetData>
  <phoneticPr fontId="4" type="noConversion"/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C. Bean</dc:creator>
  <cp:lastModifiedBy>John C. Bean</cp:lastModifiedBy>
  <dcterms:created xsi:type="dcterms:W3CDTF">2018-09-06T17:43:56Z</dcterms:created>
  <dcterms:modified xsi:type="dcterms:W3CDTF">2018-09-10T18:50:17Z</dcterms:modified>
</cp:coreProperties>
</file>