
<file path=[Content_Types].xml><?xml version="1.0" encoding="utf-8"?>
<Types xmlns="http://schemas.openxmlformats.org/package/2006/content-types"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3.xml" ContentType="application/vnd.openxmlformats-officedocument.drawingml.chart+xml"/>
  <Override PartName="/xl/sharedStrings.xml" ContentType="application/vnd.openxmlformats-officedocument.spreadsheetml.sharedStrings+xml"/>
  <Override PartName="/xl/charts/chart5.xml" ContentType="application/vnd.openxmlformats-officedocument.drawingml.chart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6.xml" ContentType="application/vnd.openxmlformats-officedocument.drawingml.char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Default Extension="rels" ContentType="application/vnd.openxmlformats-package.relationships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20" yWindow="220" windowWidth="28100" windowHeight="1554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94" i="1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93"/>
  <c r="C129"/>
  <c r="C128"/>
  <c r="H128"/>
  <c r="G128"/>
  <c r="F128"/>
  <c r="C127"/>
  <c r="H127"/>
  <c r="G127"/>
  <c r="K127"/>
  <c r="J127"/>
  <c r="F127"/>
  <c r="C126"/>
  <c r="H126"/>
  <c r="G126"/>
  <c r="K126"/>
  <c r="J126"/>
  <c r="F126"/>
  <c r="C125"/>
  <c r="H125"/>
  <c r="G125"/>
  <c r="K125"/>
  <c r="J125"/>
  <c r="F125"/>
  <c r="C124"/>
  <c r="H124"/>
  <c r="G124"/>
  <c r="K124"/>
  <c r="J124"/>
  <c r="F124"/>
  <c r="C123"/>
  <c r="H123"/>
  <c r="G123"/>
  <c r="K123"/>
  <c r="J123"/>
  <c r="F123"/>
  <c r="C122"/>
  <c r="H122"/>
  <c r="G122"/>
  <c r="K122"/>
  <c r="J122"/>
  <c r="F122"/>
  <c r="C121"/>
  <c r="H121"/>
  <c r="G121"/>
  <c r="K121"/>
  <c r="J121"/>
  <c r="F121"/>
  <c r="C120"/>
  <c r="H120"/>
  <c r="G120"/>
  <c r="K120"/>
  <c r="J120"/>
  <c r="F120"/>
  <c r="C119"/>
  <c r="H119"/>
  <c r="G119"/>
  <c r="K119"/>
  <c r="J119"/>
  <c r="F119"/>
  <c r="C118"/>
  <c r="H118"/>
  <c r="G118"/>
  <c r="K118"/>
  <c r="J118"/>
  <c r="F118"/>
  <c r="C117"/>
  <c r="H117"/>
  <c r="G117"/>
  <c r="K117"/>
  <c r="J117"/>
  <c r="F117"/>
  <c r="C116"/>
  <c r="H116"/>
  <c r="G116"/>
  <c r="K116"/>
  <c r="J116"/>
  <c r="F116"/>
  <c r="C115"/>
  <c r="H115"/>
  <c r="G115"/>
  <c r="K115"/>
  <c r="J115"/>
  <c r="F115"/>
  <c r="C114"/>
  <c r="H114"/>
  <c r="G114"/>
  <c r="K114"/>
  <c r="J114"/>
  <c r="F114"/>
  <c r="C113"/>
  <c r="H113"/>
  <c r="G113"/>
  <c r="K113"/>
  <c r="J113"/>
  <c r="F113"/>
  <c r="C112"/>
  <c r="H112"/>
  <c r="G112"/>
  <c r="K112"/>
  <c r="J112"/>
  <c r="F112"/>
  <c r="C111"/>
  <c r="H111"/>
  <c r="G111"/>
  <c r="K111"/>
  <c r="J111"/>
  <c r="F111"/>
  <c r="C110"/>
  <c r="H110"/>
  <c r="G110"/>
  <c r="K110"/>
  <c r="J110"/>
  <c r="F110"/>
  <c r="C109"/>
  <c r="H109"/>
  <c r="G109"/>
  <c r="K109"/>
  <c r="J109"/>
  <c r="F109"/>
  <c r="C108"/>
  <c r="H108"/>
  <c r="G108"/>
  <c r="K108"/>
  <c r="J108"/>
  <c r="F108"/>
  <c r="C107"/>
  <c r="H107"/>
  <c r="G107"/>
  <c r="K107"/>
  <c r="J107"/>
  <c r="F107"/>
  <c r="C106"/>
  <c r="H106"/>
  <c r="G106"/>
  <c r="K106"/>
  <c r="J106"/>
  <c r="F106"/>
  <c r="C105"/>
  <c r="H105"/>
  <c r="G105"/>
  <c r="K105"/>
  <c r="J105"/>
  <c r="F105"/>
  <c r="C104"/>
  <c r="H104"/>
  <c r="G104"/>
  <c r="K104"/>
  <c r="J104"/>
  <c r="F104"/>
  <c r="C103"/>
  <c r="H103"/>
  <c r="G103"/>
  <c r="K103"/>
  <c r="J103"/>
  <c r="F103"/>
  <c r="C102"/>
  <c r="H102"/>
  <c r="G102"/>
  <c r="K102"/>
  <c r="J102"/>
  <c r="F102"/>
  <c r="C101"/>
  <c r="H101"/>
  <c r="G101"/>
  <c r="K101"/>
  <c r="J101"/>
  <c r="F101"/>
  <c r="C100"/>
  <c r="H100"/>
  <c r="G100"/>
  <c r="K100"/>
  <c r="J100"/>
  <c r="F100"/>
  <c r="C99"/>
  <c r="H99"/>
  <c r="G99"/>
  <c r="K99"/>
  <c r="J99"/>
  <c r="F99"/>
  <c r="C98"/>
  <c r="H98"/>
  <c r="G98"/>
  <c r="K98"/>
  <c r="J98"/>
  <c r="F98"/>
  <c r="C97"/>
  <c r="H97"/>
  <c r="G97"/>
  <c r="K97"/>
  <c r="J97"/>
  <c r="F97"/>
  <c r="C96"/>
  <c r="H96"/>
  <c r="G96"/>
  <c r="K96"/>
  <c r="J96"/>
  <c r="F96"/>
  <c r="C95"/>
  <c r="H95"/>
  <c r="G95"/>
  <c r="K95"/>
  <c r="J95"/>
  <c r="F95"/>
  <c r="C94"/>
  <c r="H94"/>
  <c r="G94"/>
  <c r="K94"/>
  <c r="J94"/>
  <c r="F94"/>
  <c r="H93"/>
  <c r="G93"/>
  <c r="K93"/>
  <c r="J93"/>
  <c r="F93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51"/>
  <c r="H85"/>
  <c r="G85"/>
  <c r="F85"/>
  <c r="H84"/>
  <c r="G84"/>
  <c r="K84"/>
  <c r="J84"/>
  <c r="F84"/>
  <c r="H83"/>
  <c r="G83"/>
  <c r="K83"/>
  <c r="J83"/>
  <c r="F83"/>
  <c r="H82"/>
  <c r="G82"/>
  <c r="K82"/>
  <c r="J82"/>
  <c r="F82"/>
  <c r="H81"/>
  <c r="G81"/>
  <c r="K81"/>
  <c r="J81"/>
  <c r="F81"/>
  <c r="H80"/>
  <c r="G80"/>
  <c r="K80"/>
  <c r="J80"/>
  <c r="F80"/>
  <c r="H79"/>
  <c r="G79"/>
  <c r="K79"/>
  <c r="J79"/>
  <c r="F79"/>
  <c r="H78"/>
  <c r="G78"/>
  <c r="K78"/>
  <c r="J78"/>
  <c r="F78"/>
  <c r="H77"/>
  <c r="G77"/>
  <c r="K77"/>
  <c r="J77"/>
  <c r="F77"/>
  <c r="H76"/>
  <c r="G76"/>
  <c r="K76"/>
  <c r="J76"/>
  <c r="F76"/>
  <c r="H75"/>
  <c r="G75"/>
  <c r="K75"/>
  <c r="J75"/>
  <c r="F75"/>
  <c r="H74"/>
  <c r="G74"/>
  <c r="K74"/>
  <c r="J74"/>
  <c r="F74"/>
  <c r="H73"/>
  <c r="G73"/>
  <c r="K73"/>
  <c r="J73"/>
  <c r="F73"/>
  <c r="H72"/>
  <c r="G72"/>
  <c r="K72"/>
  <c r="J72"/>
  <c r="F72"/>
  <c r="H71"/>
  <c r="G71"/>
  <c r="K71"/>
  <c r="J71"/>
  <c r="F71"/>
  <c r="H70"/>
  <c r="G70"/>
  <c r="K70"/>
  <c r="J70"/>
  <c r="F70"/>
  <c r="H69"/>
  <c r="G69"/>
  <c r="K69"/>
  <c r="J69"/>
  <c r="F69"/>
  <c r="H68"/>
  <c r="G68"/>
  <c r="K68"/>
  <c r="J68"/>
  <c r="F68"/>
  <c r="H67"/>
  <c r="G67"/>
  <c r="K67"/>
  <c r="J67"/>
  <c r="F67"/>
  <c r="H66"/>
  <c r="G66"/>
  <c r="K66"/>
  <c r="J66"/>
  <c r="F66"/>
  <c r="H65"/>
  <c r="G65"/>
  <c r="K65"/>
  <c r="J65"/>
  <c r="F65"/>
  <c r="H64"/>
  <c r="G64"/>
  <c r="K64"/>
  <c r="J64"/>
  <c r="F64"/>
  <c r="H63"/>
  <c r="G63"/>
  <c r="K63"/>
  <c r="J63"/>
  <c r="F63"/>
  <c r="H62"/>
  <c r="G62"/>
  <c r="K62"/>
  <c r="J62"/>
  <c r="F62"/>
  <c r="H61"/>
  <c r="G61"/>
  <c r="K61"/>
  <c r="J61"/>
  <c r="F61"/>
  <c r="H60"/>
  <c r="G60"/>
  <c r="K60"/>
  <c r="J60"/>
  <c r="F60"/>
  <c r="H59"/>
  <c r="G59"/>
  <c r="K59"/>
  <c r="J59"/>
  <c r="F59"/>
  <c r="H58"/>
  <c r="G58"/>
  <c r="K58"/>
  <c r="J58"/>
  <c r="F58"/>
  <c r="H57"/>
  <c r="G57"/>
  <c r="K57"/>
  <c r="J57"/>
  <c r="F57"/>
  <c r="H56"/>
  <c r="G56"/>
  <c r="K56"/>
  <c r="J56"/>
  <c r="F56"/>
  <c r="H55"/>
  <c r="G55"/>
  <c r="K55"/>
  <c r="J55"/>
  <c r="F55"/>
  <c r="H54"/>
  <c r="G54"/>
  <c r="K54"/>
  <c r="J54"/>
  <c r="F54"/>
  <c r="H53"/>
  <c r="G53"/>
  <c r="K53"/>
  <c r="J53"/>
  <c r="F53"/>
  <c r="H52"/>
  <c r="G52"/>
  <c r="K52"/>
  <c r="J52"/>
  <c r="F52"/>
  <c r="H51"/>
  <c r="G51"/>
  <c r="K51"/>
  <c r="J51"/>
  <c r="F51"/>
  <c r="H50"/>
  <c r="G50"/>
  <c r="K50"/>
  <c r="J50"/>
  <c r="F50"/>
  <c r="C10"/>
  <c r="C9"/>
  <c r="H9"/>
  <c r="C8"/>
  <c r="H8"/>
  <c r="G9"/>
  <c r="G8"/>
  <c r="K8"/>
  <c r="C11"/>
  <c r="H10"/>
  <c r="G10"/>
  <c r="K9"/>
  <c r="C12"/>
  <c r="H11"/>
  <c r="G11"/>
  <c r="K10"/>
  <c r="C13"/>
  <c r="H12"/>
  <c r="G12"/>
  <c r="K11"/>
  <c r="C14"/>
  <c r="H13"/>
  <c r="G13"/>
  <c r="K12"/>
  <c r="C15"/>
  <c r="H14"/>
  <c r="G14"/>
  <c r="K13"/>
  <c r="C16"/>
  <c r="H15"/>
  <c r="G15"/>
  <c r="K14"/>
  <c r="C17"/>
  <c r="H16"/>
  <c r="G16"/>
  <c r="K15"/>
  <c r="C18"/>
  <c r="H17"/>
  <c r="G17"/>
  <c r="K16"/>
  <c r="C19"/>
  <c r="H18"/>
  <c r="G18"/>
  <c r="K17"/>
  <c r="C20"/>
  <c r="H19"/>
  <c r="G19"/>
  <c r="K18"/>
  <c r="C21"/>
  <c r="H20"/>
  <c r="G20"/>
  <c r="K19"/>
  <c r="C22"/>
  <c r="H21"/>
  <c r="G21"/>
  <c r="K20"/>
  <c r="C23"/>
  <c r="H22"/>
  <c r="G22"/>
  <c r="K21"/>
  <c r="C24"/>
  <c r="H23"/>
  <c r="G23"/>
  <c r="K22"/>
  <c r="C25"/>
  <c r="H24"/>
  <c r="G24"/>
  <c r="K23"/>
  <c r="C26"/>
  <c r="H25"/>
  <c r="G25"/>
  <c r="K24"/>
  <c r="C27"/>
  <c r="H26"/>
  <c r="G26"/>
  <c r="K25"/>
  <c r="C28"/>
  <c r="H27"/>
  <c r="G27"/>
  <c r="K26"/>
  <c r="C29"/>
  <c r="H28"/>
  <c r="G28"/>
  <c r="K27"/>
  <c r="C30"/>
  <c r="H29"/>
  <c r="G29"/>
  <c r="K28"/>
  <c r="C31"/>
  <c r="H30"/>
  <c r="G30"/>
  <c r="K29"/>
  <c r="C32"/>
  <c r="H31"/>
  <c r="G31"/>
  <c r="K30"/>
  <c r="C33"/>
  <c r="H32"/>
  <c r="G32"/>
  <c r="K31"/>
  <c r="C34"/>
  <c r="H33"/>
  <c r="G33"/>
  <c r="K32"/>
  <c r="C35"/>
  <c r="H34"/>
  <c r="G34"/>
  <c r="K33"/>
  <c r="C36"/>
  <c r="H35"/>
  <c r="G35"/>
  <c r="K34"/>
  <c r="C37"/>
  <c r="H36"/>
  <c r="G36"/>
  <c r="K35"/>
  <c r="C38"/>
  <c r="H37"/>
  <c r="G37"/>
  <c r="K36"/>
  <c r="C39"/>
  <c r="H38"/>
  <c r="G38"/>
  <c r="K37"/>
  <c r="C40"/>
  <c r="H39"/>
  <c r="G39"/>
  <c r="K38"/>
  <c r="C41"/>
  <c r="H40"/>
  <c r="G40"/>
  <c r="K39"/>
  <c r="C42"/>
  <c r="H41"/>
  <c r="G41"/>
  <c r="K40"/>
  <c r="C43"/>
  <c r="H42"/>
  <c r="G42"/>
  <c r="K41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7"/>
  <c r="H7"/>
  <c r="G7"/>
  <c r="K7"/>
  <c r="J7"/>
</calcChain>
</file>

<file path=xl/sharedStrings.xml><?xml version="1.0" encoding="utf-8"?>
<sst xmlns="http://schemas.openxmlformats.org/spreadsheetml/2006/main" count="96" uniqueCount="39">
  <si>
    <t xml:space="preserve">  Leading End </t>
    <phoneticPr fontId="2" type="noConversion"/>
  </si>
  <si>
    <t xml:space="preserve"> Inside Cu Tube</t>
    <phoneticPr fontId="2" type="noConversion"/>
  </si>
  <si>
    <t>Xn (cm)</t>
    <phoneticPr fontId="2" type="noConversion"/>
  </si>
  <si>
    <t>(1/60 sec)</t>
    <phoneticPr fontId="2" type="noConversion"/>
  </si>
  <si>
    <t>Tn (s)</t>
    <phoneticPr fontId="2" type="noConversion"/>
  </si>
  <si>
    <t>FRAMEn</t>
    <phoneticPr fontId="2" type="noConversion"/>
  </si>
  <si>
    <t>Vn+1/2 (cm/s)</t>
    <phoneticPr fontId="2" type="noConversion"/>
  </si>
  <si>
    <t>Xn+1/2</t>
    <phoneticPr fontId="2" type="noConversion"/>
  </si>
  <si>
    <t>Tn+1/2</t>
    <phoneticPr fontId="2" type="noConversion"/>
  </si>
  <si>
    <t>An+1 (cm/s^2)</t>
    <phoneticPr fontId="2" type="noConversion"/>
  </si>
  <si>
    <t>Tn+1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</si>
  <si>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</si>
  <si>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</si>
  <si>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</si>
  <si>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</si>
  <si>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</si>
  <si>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>DROP TEST 1</t>
    <phoneticPr fontId="2" type="noConversion"/>
  </si>
  <si>
    <t>DROP TEST 2</t>
    <phoneticPr fontId="2" type="noConversion"/>
  </si>
  <si>
    <t>AVERAGE</t>
    <phoneticPr fontId="2" type="noConversion"/>
  </si>
  <si>
    <t xml:space="preserve">    Trailing End</t>
    <phoneticPr fontId="2" type="noConversion"/>
  </si>
  <si>
    <t>V(n+1/2)=[(X(n+1)-Xn]/[T(n+1)-Tn]</t>
    <phoneticPr fontId="2" type="noConversion"/>
  </si>
  <si>
    <t>A(n+1)=[V(n+3/2)-V(n+1/2)]/[X(n+3/2)-X(n+1/2)]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</si>
  <si>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</si>
  <si>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</si>
  <si>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    Movie Frame Duration =</t>
  </si>
  <si>
    <t xml:space="preserve">     Movie Frame Duration =</t>
    <phoneticPr fontId="2" type="noConversion"/>
  </si>
  <si>
    <t xml:space="preserve"> </t>
    <phoneticPr fontId="2" type="noConversion"/>
  </si>
  <si>
    <t>Lead End In (x=4)</t>
    <phoneticPr fontId="2" type="noConversion"/>
  </si>
  <si>
    <t>Lead End Out (x=9)</t>
    <phoneticPr fontId="2" type="noConversion"/>
  </si>
  <si>
    <t>Trail End Out (x=19)</t>
    <phoneticPr fontId="2" type="noConversion"/>
  </si>
  <si>
    <t>Trail End in (x=14)</t>
    <phoneticPr fontId="2" type="noConversion"/>
  </si>
  <si>
    <t>Trail End in (x=14)</t>
    <phoneticPr fontId="2" type="noConversion"/>
  </si>
  <si>
    <t>Trail End in (x=14)</t>
    <phoneticPr fontId="2" type="noConversion"/>
  </si>
  <si>
    <t>Inside Cu Tube</t>
    <phoneticPr fontId="2" type="noConversion"/>
  </si>
  <si>
    <t xml:space="preserve">  Inside Cu Pipe</t>
    <phoneticPr fontId="2" type="noConversion"/>
  </si>
  <si>
    <t xml:space="preserve"> Inside Cu Pipe</t>
    <phoneticPr fontId="2" type="noConversion"/>
  </si>
  <si>
    <t xml:space="preserve">  Inside Cu Pipe</t>
    <phoneticPr fontId="2" type="noConversion"/>
  </si>
  <si>
    <t xml:space="preserve"> Inside Cu Pipe</t>
    <phoneticPr fontId="2" type="noConversion"/>
  </si>
  <si>
    <t>1 g =&gt;</t>
    <phoneticPr fontId="2" type="noConversion"/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</si>
</sst>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"/>
  </numFmts>
  <fonts count="3">
    <font>
      <sz val="10"/>
      <name val="Verdana"/>
    </font>
    <font>
      <b/>
      <sz val="10"/>
      <name val="Verdana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Fill="1" applyAlignment="1">
      <alignment horizontal="right"/>
    </xf>
    <xf numFmtId="165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2" fontId="0" fillId="0" borderId="0" xfId="0" applyNumberFormat="1"/>
    <xf numFmtId="164" fontId="0" fillId="0" borderId="0" xfId="0" applyNumberFormat="1" applyAlignment="1">
      <alignment horizontal="right"/>
    </xf>
    <xf numFmtId="2" fontId="0" fillId="0" borderId="0" xfId="0" applyNumberFormat="1" applyAlignment="1"/>
    <xf numFmtId="2" fontId="0" fillId="0" borderId="0" xfId="0" applyNumberFormat="1" applyFill="1" applyAlignment="1"/>
    <xf numFmtId="0" fontId="1" fillId="0" borderId="0" xfId="0" applyFont="1"/>
    <xf numFmtId="2" fontId="0" fillId="2" borderId="0" xfId="0" applyNumberFormat="1" applyFill="1"/>
    <xf numFmtId="0" fontId="0" fillId="2" borderId="0" xfId="0" applyFill="1"/>
    <xf numFmtId="0" fontId="0" fillId="0" borderId="0" xfId="0" applyAlignment="1">
      <alignment horizontal="left"/>
    </xf>
    <xf numFmtId="0" fontId="0" fillId="0" borderId="0" xfId="0"/>
    <xf numFmtId="2" fontId="0" fillId="2" borderId="0" xfId="0" applyNumberFormat="1" applyFill="1" applyAlignment="1"/>
    <xf numFmtId="0" fontId="0" fillId="0" borderId="0" xfId="0" applyAlignment="1"/>
    <xf numFmtId="0" fontId="0" fillId="2" borderId="0" xfId="0" applyFill="1" applyAlignment="1"/>
    <xf numFmtId="0" fontId="0" fillId="3" borderId="0" xfId="0" applyFill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Sheet1!$H$6</c:f>
              <c:strCache>
                <c:ptCount val="1"/>
                <c:pt idx="0">
                  <c:v>Vn+1/2 (cm/s)</c:v>
                </c:pt>
              </c:strCache>
            </c:strRef>
          </c:tx>
          <c:xVal>
            <c:numRef>
              <c:f>Sheet1!$G$7:$G$42</c:f>
              <c:numCache>
                <c:formatCode>0.00</c:formatCode>
                <c:ptCount val="36"/>
                <c:pt idx="0">
                  <c:v>0.00833333333333333</c:v>
                </c:pt>
                <c:pt idx="1">
                  <c:v>0.025</c:v>
                </c:pt>
                <c:pt idx="2">
                  <c:v>0.0416666666666667</c:v>
                </c:pt>
                <c:pt idx="3">
                  <c:v>0.0583333333333333</c:v>
                </c:pt>
                <c:pt idx="4">
                  <c:v>0.075</c:v>
                </c:pt>
                <c:pt idx="5">
                  <c:v>0.0916666666666666</c:v>
                </c:pt>
                <c:pt idx="6">
                  <c:v>0.108333333333333</c:v>
                </c:pt>
                <c:pt idx="7">
                  <c:v>0.125</c:v>
                </c:pt>
                <c:pt idx="8">
                  <c:v>0.141666666666667</c:v>
                </c:pt>
                <c:pt idx="9">
                  <c:v>0.158333333333333</c:v>
                </c:pt>
                <c:pt idx="10">
                  <c:v>0.175</c:v>
                </c:pt>
                <c:pt idx="11">
                  <c:v>0.191666666666667</c:v>
                </c:pt>
                <c:pt idx="12">
                  <c:v>0.208333333333333</c:v>
                </c:pt>
                <c:pt idx="13">
                  <c:v>0.225</c:v>
                </c:pt>
                <c:pt idx="14">
                  <c:v>0.241666666666667</c:v>
                </c:pt>
                <c:pt idx="15">
                  <c:v>0.258333333333333</c:v>
                </c:pt>
                <c:pt idx="16">
                  <c:v>0.275</c:v>
                </c:pt>
                <c:pt idx="17">
                  <c:v>0.291666666666667</c:v>
                </c:pt>
                <c:pt idx="18">
                  <c:v>0.308333333333333</c:v>
                </c:pt>
                <c:pt idx="19">
                  <c:v>0.325</c:v>
                </c:pt>
                <c:pt idx="20">
                  <c:v>0.341666666666667</c:v>
                </c:pt>
                <c:pt idx="21">
                  <c:v>0.358333333333333</c:v>
                </c:pt>
                <c:pt idx="22">
                  <c:v>0.375</c:v>
                </c:pt>
                <c:pt idx="23">
                  <c:v>0.391666666666667</c:v>
                </c:pt>
                <c:pt idx="24">
                  <c:v>0.408333333333333</c:v>
                </c:pt>
                <c:pt idx="25">
                  <c:v>0.425</c:v>
                </c:pt>
                <c:pt idx="26">
                  <c:v>0.441666666666667</c:v>
                </c:pt>
                <c:pt idx="27">
                  <c:v>0.458333333333333</c:v>
                </c:pt>
                <c:pt idx="28">
                  <c:v>0.475</c:v>
                </c:pt>
                <c:pt idx="29">
                  <c:v>0.491666666666667</c:v>
                </c:pt>
                <c:pt idx="30">
                  <c:v>0.508333333333333</c:v>
                </c:pt>
                <c:pt idx="31">
                  <c:v>0.525</c:v>
                </c:pt>
                <c:pt idx="32">
                  <c:v>0.541666666666667</c:v>
                </c:pt>
                <c:pt idx="33">
                  <c:v>0.558333333333333</c:v>
                </c:pt>
                <c:pt idx="34">
                  <c:v>0.575</c:v>
                </c:pt>
                <c:pt idx="35">
                  <c:v>0.591666666666667</c:v>
                </c:pt>
              </c:numCache>
            </c:numRef>
          </c:xVal>
          <c:yVal>
            <c:numRef>
              <c:f>Sheet1!$H$7:$H$42</c:f>
              <c:numCache>
                <c:formatCode>General</c:formatCode>
                <c:ptCount val="36"/>
                <c:pt idx="0">
                  <c:v>12.0</c:v>
                </c:pt>
                <c:pt idx="1">
                  <c:v>12.0</c:v>
                </c:pt>
                <c:pt idx="2">
                  <c:v>36</c:v>
                </c:pt>
                <c:pt idx="3">
                  <c:v>42.00000000000001</c:v>
                </c:pt>
                <c:pt idx="4">
                  <c:v>54.00000000000002</c:v>
                </c:pt>
                <c:pt idx="5">
                  <c:v>59.99999999999996</c:v>
                </c:pt>
                <c:pt idx="6">
                  <c:v>48.00000000000003</c:v>
                </c:pt>
                <c:pt idx="7">
                  <c:v>35.99999999999998</c:v>
                </c:pt>
                <c:pt idx="8">
                  <c:v>24.00000000000003</c:v>
                </c:pt>
                <c:pt idx="9">
                  <c:v>23.99999999999997</c:v>
                </c:pt>
                <c:pt idx="10">
                  <c:v>30.00000000000001</c:v>
                </c:pt>
                <c:pt idx="11">
                  <c:v>23.99999999999999</c:v>
                </c:pt>
                <c:pt idx="12">
                  <c:v>30.00000000000001</c:v>
                </c:pt>
                <c:pt idx="13">
                  <c:v>17.99999999999999</c:v>
                </c:pt>
                <c:pt idx="14">
                  <c:v>24.00000000000003</c:v>
                </c:pt>
                <c:pt idx="15">
                  <c:v>24.00000000000003</c:v>
                </c:pt>
                <c:pt idx="16">
                  <c:v>23.99999999999992</c:v>
                </c:pt>
                <c:pt idx="17">
                  <c:v>24.00000000000003</c:v>
                </c:pt>
                <c:pt idx="18">
                  <c:v>42.00000000000007</c:v>
                </c:pt>
                <c:pt idx="19">
                  <c:v>60.00000000000001</c:v>
                </c:pt>
                <c:pt idx="20">
                  <c:v>71.99999999999997</c:v>
                </c:pt>
                <c:pt idx="21">
                  <c:v>84.00000000000004</c:v>
                </c:pt>
                <c:pt idx="22">
                  <c:v>90.00000000000001</c:v>
                </c:pt>
                <c:pt idx="23">
                  <c:v>59.99999999999981</c:v>
                </c:pt>
                <c:pt idx="24">
                  <c:v>47.99999999999994</c:v>
                </c:pt>
                <c:pt idx="25">
                  <c:v>36.0000000000001</c:v>
                </c:pt>
                <c:pt idx="26">
                  <c:v>20.99999999999988</c:v>
                </c:pt>
                <c:pt idx="27">
                  <c:v>27.00000000000018</c:v>
                </c:pt>
                <c:pt idx="28">
                  <c:v>17.99999999999983</c:v>
                </c:pt>
                <c:pt idx="29">
                  <c:v>36.0000000000001</c:v>
                </c:pt>
                <c:pt idx="30">
                  <c:v>24.0</c:v>
                </c:pt>
                <c:pt idx="31">
                  <c:v>42.00000000000004</c:v>
                </c:pt>
                <c:pt idx="32">
                  <c:v>65.99999999999967</c:v>
                </c:pt>
                <c:pt idx="33">
                  <c:v>72.00000000000021</c:v>
                </c:pt>
                <c:pt idx="34">
                  <c:v>89.9999999999997</c:v>
                </c:pt>
                <c:pt idx="35">
                  <c:v>108.0000000000004</c:v>
                </c:pt>
              </c:numCache>
            </c:numRef>
          </c:yVal>
          <c:smooth val="1"/>
        </c:ser>
        <c:axId val="356725688"/>
        <c:axId val="356728696"/>
      </c:scatterChart>
      <c:valAx>
        <c:axId val="356725688"/>
        <c:scaling>
          <c:orientation val="minMax"/>
        </c:scaling>
        <c:axPos val="b"/>
        <c:numFmt formatCode="0.00" sourceLinked="1"/>
        <c:tickLblPos val="nextTo"/>
        <c:crossAx val="356728696"/>
        <c:crosses val="autoZero"/>
        <c:crossBetween val="midCat"/>
      </c:valAx>
      <c:valAx>
        <c:axId val="356728696"/>
        <c:scaling>
          <c:orientation val="minMax"/>
          <c:max val="160.0"/>
        </c:scaling>
        <c:axPos val="l"/>
        <c:majorGridlines/>
        <c:numFmt formatCode="General" sourceLinked="1"/>
        <c:tickLblPos val="nextTo"/>
        <c:crossAx val="35672568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Sheet1!$K$6</c:f>
              <c:strCache>
                <c:ptCount val="1"/>
                <c:pt idx="0">
                  <c:v>An+1 (cm/s^2)</c:v>
                </c:pt>
              </c:strCache>
            </c:strRef>
          </c:tx>
          <c:xVal>
            <c:numRef>
              <c:f>Sheet1!$J$7:$J$41</c:f>
              <c:numCache>
                <c:formatCode>0.00</c:formatCode>
                <c:ptCount val="35"/>
                <c:pt idx="0">
                  <c:v>0.0166666666666667</c:v>
                </c:pt>
                <c:pt idx="1">
                  <c:v>0.0333333333333333</c:v>
                </c:pt>
                <c:pt idx="2">
                  <c:v>0.05</c:v>
                </c:pt>
                <c:pt idx="3">
                  <c:v>0.0666666666666667</c:v>
                </c:pt>
                <c:pt idx="4">
                  <c:v>0.0833333333333333</c:v>
                </c:pt>
                <c:pt idx="5">
                  <c:v>0.1</c:v>
                </c:pt>
                <c:pt idx="6">
                  <c:v>0.116666666666667</c:v>
                </c:pt>
                <c:pt idx="7">
                  <c:v>0.133333333333333</c:v>
                </c:pt>
                <c:pt idx="8">
                  <c:v>0.15</c:v>
                </c:pt>
                <c:pt idx="9">
                  <c:v>0.166666666666667</c:v>
                </c:pt>
                <c:pt idx="10">
                  <c:v>0.183333333333333</c:v>
                </c:pt>
                <c:pt idx="11">
                  <c:v>0.2</c:v>
                </c:pt>
                <c:pt idx="12">
                  <c:v>0.216666666666667</c:v>
                </c:pt>
                <c:pt idx="13">
                  <c:v>0.233333333333333</c:v>
                </c:pt>
                <c:pt idx="14">
                  <c:v>0.25</c:v>
                </c:pt>
                <c:pt idx="15">
                  <c:v>0.266666666666667</c:v>
                </c:pt>
                <c:pt idx="16">
                  <c:v>0.283333333333333</c:v>
                </c:pt>
                <c:pt idx="17">
                  <c:v>0.3</c:v>
                </c:pt>
                <c:pt idx="18">
                  <c:v>0.316666666666667</c:v>
                </c:pt>
                <c:pt idx="19">
                  <c:v>0.333333333333333</c:v>
                </c:pt>
                <c:pt idx="20">
                  <c:v>0.35</c:v>
                </c:pt>
                <c:pt idx="21">
                  <c:v>0.366666666666667</c:v>
                </c:pt>
                <c:pt idx="22">
                  <c:v>0.383333333333333</c:v>
                </c:pt>
                <c:pt idx="23">
                  <c:v>0.4</c:v>
                </c:pt>
                <c:pt idx="24">
                  <c:v>0.416666666666667</c:v>
                </c:pt>
                <c:pt idx="25">
                  <c:v>0.433333333333333</c:v>
                </c:pt>
                <c:pt idx="26">
                  <c:v>0.45</c:v>
                </c:pt>
                <c:pt idx="27">
                  <c:v>0.466666666666667</c:v>
                </c:pt>
                <c:pt idx="28">
                  <c:v>0.483333333333333</c:v>
                </c:pt>
                <c:pt idx="29">
                  <c:v>0.5</c:v>
                </c:pt>
                <c:pt idx="30">
                  <c:v>0.516666666666667</c:v>
                </c:pt>
                <c:pt idx="31">
                  <c:v>0.533333333333333</c:v>
                </c:pt>
                <c:pt idx="32">
                  <c:v>0.55</c:v>
                </c:pt>
                <c:pt idx="33">
                  <c:v>0.566666666666667</c:v>
                </c:pt>
                <c:pt idx="34">
                  <c:v>0.583333333333333</c:v>
                </c:pt>
              </c:numCache>
            </c:numRef>
          </c:xVal>
          <c:yVal>
            <c:numRef>
              <c:f>Sheet1!$K$7:$K$41</c:f>
              <c:numCache>
                <c:formatCode>0</c:formatCode>
                <c:ptCount val="35"/>
                <c:pt idx="0">
                  <c:v>0.0</c:v>
                </c:pt>
                <c:pt idx="1">
                  <c:v>1439.999999999999</c:v>
                </c:pt>
                <c:pt idx="2">
                  <c:v>360.000000000001</c:v>
                </c:pt>
                <c:pt idx="3">
                  <c:v>720.000000000001</c:v>
                </c:pt>
                <c:pt idx="4">
                  <c:v>359.9999999999964</c:v>
                </c:pt>
                <c:pt idx="5">
                  <c:v>-719.9999999999963</c:v>
                </c:pt>
                <c:pt idx="6">
                  <c:v>-720.0000000000027</c:v>
                </c:pt>
                <c:pt idx="7">
                  <c:v>-719.9999999999976</c:v>
                </c:pt>
                <c:pt idx="8">
                  <c:v>-3.41060513164848E-12</c:v>
                </c:pt>
                <c:pt idx="9">
                  <c:v>360.0000000000022</c:v>
                </c:pt>
                <c:pt idx="10">
                  <c:v>-360.0000000000014</c:v>
                </c:pt>
                <c:pt idx="11">
                  <c:v>360.0000000000007</c:v>
                </c:pt>
                <c:pt idx="12">
                  <c:v>-720.000000000001</c:v>
                </c:pt>
                <c:pt idx="13">
                  <c:v>360.0000000000022</c:v>
                </c:pt>
                <c:pt idx="14">
                  <c:v>0.0</c:v>
                </c:pt>
                <c:pt idx="15">
                  <c:v>-6.39488462184088E-12</c:v>
                </c:pt>
                <c:pt idx="16">
                  <c:v>6.39488462184092E-12</c:v>
                </c:pt>
                <c:pt idx="17">
                  <c:v>108</c:v>
                </c:pt>
                <c:pt idx="18">
                  <c:v>1080.0</c:v>
                </c:pt>
                <c:pt idx="19">
                  <c:v>719.9999999999952</c:v>
                </c:pt>
                <c:pt idx="20">
                  <c:v>720.0000000000068</c:v>
                </c:pt>
                <c:pt idx="21">
                  <c:v>359.9999999999972</c:v>
                </c:pt>
                <c:pt idx="22">
                  <c:v>-1800.000000000012</c:v>
                </c:pt>
                <c:pt idx="23">
                  <c:v>-719.9999999999924</c:v>
                </c:pt>
                <c:pt idx="24">
                  <c:v>-719.9999999999889</c:v>
                </c:pt>
                <c:pt idx="25">
                  <c:v>-900.0000000000161</c:v>
                </c:pt>
                <c:pt idx="26">
                  <c:v>360.000000000017</c:v>
                </c:pt>
                <c:pt idx="27">
                  <c:v>-540.0000000000226</c:v>
                </c:pt>
                <c:pt idx="28">
                  <c:v>1080.000000000012</c:v>
                </c:pt>
                <c:pt idx="29">
                  <c:v>-720.0000000000081</c:v>
                </c:pt>
                <c:pt idx="30">
                  <c:v>1080.000000000006</c:v>
                </c:pt>
                <c:pt idx="31">
                  <c:v>1439.999999999964</c:v>
                </c:pt>
                <c:pt idx="32">
                  <c:v>360.0000000000336</c:v>
                </c:pt>
                <c:pt idx="33">
                  <c:v>1079.999999999974</c:v>
                </c:pt>
                <c:pt idx="34">
                  <c:v>1080.000000000039</c:v>
                </c:pt>
              </c:numCache>
            </c:numRef>
          </c:yVal>
          <c:smooth val="1"/>
        </c:ser>
        <c:axId val="388780408"/>
        <c:axId val="388783544"/>
      </c:scatterChart>
      <c:valAx>
        <c:axId val="388780408"/>
        <c:scaling>
          <c:orientation val="minMax"/>
        </c:scaling>
        <c:axPos val="b"/>
        <c:numFmt formatCode="0.00" sourceLinked="1"/>
        <c:tickLblPos val="nextTo"/>
        <c:crossAx val="388783544"/>
        <c:crosses val="autoZero"/>
        <c:crossBetween val="midCat"/>
      </c:valAx>
      <c:valAx>
        <c:axId val="388783544"/>
        <c:scaling>
          <c:orientation val="minMax"/>
        </c:scaling>
        <c:axPos val="l"/>
        <c:majorGridlines/>
        <c:numFmt formatCode="0" sourceLinked="1"/>
        <c:tickLblPos val="nextTo"/>
        <c:crossAx val="388780408"/>
        <c:crosses val="autoZero"/>
        <c:crossBetween val="midCat"/>
        <c:majorUnit val="1000.0"/>
        <c:minorUnit val="200.0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Sheet1!$H$49</c:f>
              <c:strCache>
                <c:ptCount val="1"/>
                <c:pt idx="0">
                  <c:v>Vn+1/2 (cm/s)</c:v>
                </c:pt>
              </c:strCache>
            </c:strRef>
          </c:tx>
          <c:xVal>
            <c:numRef>
              <c:f>Sheet1!$G$50:$G$85</c:f>
              <c:numCache>
                <c:formatCode>0.00</c:formatCode>
                <c:ptCount val="36"/>
                <c:pt idx="0">
                  <c:v>0.00833333333333333</c:v>
                </c:pt>
                <c:pt idx="1">
                  <c:v>0.025</c:v>
                </c:pt>
                <c:pt idx="2">
                  <c:v>0.0416666666666667</c:v>
                </c:pt>
                <c:pt idx="3">
                  <c:v>0.0583333333333333</c:v>
                </c:pt>
                <c:pt idx="4">
                  <c:v>0.075</c:v>
                </c:pt>
                <c:pt idx="5">
                  <c:v>0.0916666666666666</c:v>
                </c:pt>
                <c:pt idx="6">
                  <c:v>0.108333333333333</c:v>
                </c:pt>
                <c:pt idx="7">
                  <c:v>0.125</c:v>
                </c:pt>
                <c:pt idx="8">
                  <c:v>0.141666666666667</c:v>
                </c:pt>
                <c:pt idx="9">
                  <c:v>0.158333333333333</c:v>
                </c:pt>
                <c:pt idx="10">
                  <c:v>0.175</c:v>
                </c:pt>
                <c:pt idx="11">
                  <c:v>0.191666666666667</c:v>
                </c:pt>
                <c:pt idx="12">
                  <c:v>0.208333333333333</c:v>
                </c:pt>
                <c:pt idx="13">
                  <c:v>0.225</c:v>
                </c:pt>
                <c:pt idx="14">
                  <c:v>0.241666666666667</c:v>
                </c:pt>
                <c:pt idx="15">
                  <c:v>0.258333333333333</c:v>
                </c:pt>
                <c:pt idx="16">
                  <c:v>0.275</c:v>
                </c:pt>
                <c:pt idx="17">
                  <c:v>0.291666666666667</c:v>
                </c:pt>
                <c:pt idx="18">
                  <c:v>0.308333333333333</c:v>
                </c:pt>
                <c:pt idx="19">
                  <c:v>0.325</c:v>
                </c:pt>
                <c:pt idx="20">
                  <c:v>0.341666666666667</c:v>
                </c:pt>
                <c:pt idx="21">
                  <c:v>0.358333333333333</c:v>
                </c:pt>
                <c:pt idx="22">
                  <c:v>0.375</c:v>
                </c:pt>
                <c:pt idx="23">
                  <c:v>0.391666666666667</c:v>
                </c:pt>
                <c:pt idx="24">
                  <c:v>0.408333333333333</c:v>
                </c:pt>
                <c:pt idx="25">
                  <c:v>0.425</c:v>
                </c:pt>
                <c:pt idx="26">
                  <c:v>0.441666666666667</c:v>
                </c:pt>
                <c:pt idx="27">
                  <c:v>0.458333333333333</c:v>
                </c:pt>
                <c:pt idx="28">
                  <c:v>0.475</c:v>
                </c:pt>
                <c:pt idx="29">
                  <c:v>0.491666666666667</c:v>
                </c:pt>
                <c:pt idx="30">
                  <c:v>0.508333333333333</c:v>
                </c:pt>
                <c:pt idx="31">
                  <c:v>0.525</c:v>
                </c:pt>
                <c:pt idx="32">
                  <c:v>0.541666666666667</c:v>
                </c:pt>
                <c:pt idx="33">
                  <c:v>0.558333333333333</c:v>
                </c:pt>
                <c:pt idx="34">
                  <c:v>0.575</c:v>
                </c:pt>
                <c:pt idx="35">
                  <c:v>0.591666666666667</c:v>
                </c:pt>
              </c:numCache>
            </c:numRef>
          </c:xVal>
          <c:yVal>
            <c:numRef>
              <c:f>Sheet1!$H$50:$H$85</c:f>
              <c:numCache>
                <c:formatCode>General</c:formatCode>
                <c:ptCount val="36"/>
                <c:pt idx="0">
                  <c:v>18.0</c:v>
                </c:pt>
                <c:pt idx="1">
                  <c:v>21.0</c:v>
                </c:pt>
                <c:pt idx="2">
                  <c:v>39</c:v>
                </c:pt>
                <c:pt idx="3">
                  <c:v>60.0</c:v>
                </c:pt>
                <c:pt idx="4">
                  <c:v>66.00000000000001</c:v>
                </c:pt>
                <c:pt idx="5">
                  <c:v>71.99999999999994</c:v>
                </c:pt>
                <c:pt idx="6">
                  <c:v>48.00000000000006</c:v>
                </c:pt>
                <c:pt idx="7">
                  <c:v>35.99999999999998</c:v>
                </c:pt>
                <c:pt idx="8">
                  <c:v>24.00000000000003</c:v>
                </c:pt>
                <c:pt idx="9">
                  <c:v>23.99999999999997</c:v>
                </c:pt>
                <c:pt idx="10">
                  <c:v>24.00000000000003</c:v>
                </c:pt>
                <c:pt idx="11">
                  <c:v>23.99999999999993</c:v>
                </c:pt>
                <c:pt idx="12">
                  <c:v>24.00000000000003</c:v>
                </c:pt>
                <c:pt idx="13">
                  <c:v>18.00000000000005</c:v>
                </c:pt>
                <c:pt idx="14">
                  <c:v>23.99999999999992</c:v>
                </c:pt>
                <c:pt idx="15">
                  <c:v>36.0000000000001</c:v>
                </c:pt>
                <c:pt idx="16">
                  <c:v>35.99999999999998</c:v>
                </c:pt>
                <c:pt idx="17">
                  <c:v>47.99999999999994</c:v>
                </c:pt>
                <c:pt idx="18">
                  <c:v>63.00000000000006</c:v>
                </c:pt>
                <c:pt idx="19">
                  <c:v>75.00000000000001</c:v>
                </c:pt>
                <c:pt idx="20">
                  <c:v>96.0</c:v>
                </c:pt>
                <c:pt idx="21">
                  <c:v>66.0</c:v>
                </c:pt>
                <c:pt idx="22">
                  <c:v>41.99999999999996</c:v>
                </c:pt>
                <c:pt idx="23">
                  <c:v>35.99999999999997</c:v>
                </c:pt>
                <c:pt idx="24">
                  <c:v>23.99999999999992</c:v>
                </c:pt>
                <c:pt idx="25">
                  <c:v>30.00000000000001</c:v>
                </c:pt>
                <c:pt idx="26">
                  <c:v>30.00000000000001</c:v>
                </c:pt>
                <c:pt idx="27">
                  <c:v>18.00000000000005</c:v>
                </c:pt>
                <c:pt idx="28">
                  <c:v>30.00000000000001</c:v>
                </c:pt>
                <c:pt idx="29">
                  <c:v>30.00000000000001</c:v>
                </c:pt>
                <c:pt idx="30">
                  <c:v>54.00000000000032</c:v>
                </c:pt>
                <c:pt idx="31">
                  <c:v>65.99999999999967</c:v>
                </c:pt>
                <c:pt idx="32">
                  <c:v>89.9999999999997</c:v>
                </c:pt>
                <c:pt idx="33">
                  <c:v>96.00000000000043</c:v>
                </c:pt>
                <c:pt idx="34">
                  <c:v>107.9999999999997</c:v>
                </c:pt>
                <c:pt idx="35">
                  <c:v>138.0000000000003</c:v>
                </c:pt>
              </c:numCache>
            </c:numRef>
          </c:yVal>
          <c:smooth val="1"/>
        </c:ser>
        <c:axId val="388811288"/>
        <c:axId val="388814424"/>
      </c:scatterChart>
      <c:valAx>
        <c:axId val="388811288"/>
        <c:scaling>
          <c:orientation val="minMax"/>
        </c:scaling>
        <c:axPos val="b"/>
        <c:numFmt formatCode="0.00" sourceLinked="1"/>
        <c:tickLblPos val="nextTo"/>
        <c:crossAx val="388814424"/>
        <c:crosses val="autoZero"/>
        <c:crossBetween val="midCat"/>
      </c:valAx>
      <c:valAx>
        <c:axId val="388814424"/>
        <c:scaling>
          <c:orientation val="minMax"/>
        </c:scaling>
        <c:axPos val="l"/>
        <c:majorGridlines/>
        <c:numFmt formatCode="General" sourceLinked="1"/>
        <c:tickLblPos val="nextTo"/>
        <c:crossAx val="38881128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Sheet1!$K$49</c:f>
              <c:strCache>
                <c:ptCount val="1"/>
                <c:pt idx="0">
                  <c:v>An+1 (cm/s^2)</c:v>
                </c:pt>
              </c:strCache>
            </c:strRef>
          </c:tx>
          <c:xVal>
            <c:numRef>
              <c:f>Sheet1!$J$50:$J$84</c:f>
              <c:numCache>
                <c:formatCode>0.00</c:formatCode>
                <c:ptCount val="35"/>
                <c:pt idx="0">
                  <c:v>0.0166666666666667</c:v>
                </c:pt>
                <c:pt idx="1">
                  <c:v>0.0333333333333333</c:v>
                </c:pt>
                <c:pt idx="2">
                  <c:v>0.05</c:v>
                </c:pt>
                <c:pt idx="3">
                  <c:v>0.0666666666666667</c:v>
                </c:pt>
                <c:pt idx="4">
                  <c:v>0.0833333333333333</c:v>
                </c:pt>
                <c:pt idx="5">
                  <c:v>0.1</c:v>
                </c:pt>
                <c:pt idx="6">
                  <c:v>0.116666666666667</c:v>
                </c:pt>
                <c:pt idx="7">
                  <c:v>0.133333333333333</c:v>
                </c:pt>
                <c:pt idx="8">
                  <c:v>0.15</c:v>
                </c:pt>
                <c:pt idx="9">
                  <c:v>0.166666666666667</c:v>
                </c:pt>
                <c:pt idx="10">
                  <c:v>0.183333333333333</c:v>
                </c:pt>
                <c:pt idx="11">
                  <c:v>0.2</c:v>
                </c:pt>
                <c:pt idx="12">
                  <c:v>0.216666666666667</c:v>
                </c:pt>
                <c:pt idx="13">
                  <c:v>0.233333333333333</c:v>
                </c:pt>
                <c:pt idx="14">
                  <c:v>0.25</c:v>
                </c:pt>
                <c:pt idx="15">
                  <c:v>0.266666666666667</c:v>
                </c:pt>
                <c:pt idx="16">
                  <c:v>0.283333333333333</c:v>
                </c:pt>
                <c:pt idx="17">
                  <c:v>0.3</c:v>
                </c:pt>
                <c:pt idx="18">
                  <c:v>0.316666666666667</c:v>
                </c:pt>
                <c:pt idx="19">
                  <c:v>0.333333333333333</c:v>
                </c:pt>
                <c:pt idx="20">
                  <c:v>0.35</c:v>
                </c:pt>
                <c:pt idx="21">
                  <c:v>0.366666666666667</c:v>
                </c:pt>
                <c:pt idx="22">
                  <c:v>0.383333333333333</c:v>
                </c:pt>
                <c:pt idx="23">
                  <c:v>0.4</c:v>
                </c:pt>
                <c:pt idx="24">
                  <c:v>0.416666666666667</c:v>
                </c:pt>
                <c:pt idx="25">
                  <c:v>0.433333333333333</c:v>
                </c:pt>
                <c:pt idx="26">
                  <c:v>0.45</c:v>
                </c:pt>
                <c:pt idx="27">
                  <c:v>0.466666666666667</c:v>
                </c:pt>
                <c:pt idx="28">
                  <c:v>0.483333333333333</c:v>
                </c:pt>
                <c:pt idx="29">
                  <c:v>0.5</c:v>
                </c:pt>
                <c:pt idx="30">
                  <c:v>0.516666666666667</c:v>
                </c:pt>
                <c:pt idx="31">
                  <c:v>0.533333333333333</c:v>
                </c:pt>
                <c:pt idx="32">
                  <c:v>0.55</c:v>
                </c:pt>
                <c:pt idx="33">
                  <c:v>0.566666666666667</c:v>
                </c:pt>
                <c:pt idx="34">
                  <c:v>0.583333333333333</c:v>
                </c:pt>
              </c:numCache>
            </c:numRef>
          </c:xVal>
          <c:yVal>
            <c:numRef>
              <c:f>Sheet1!$K$50:$K$84</c:f>
              <c:numCache>
                <c:formatCode>0</c:formatCode>
                <c:ptCount val="35"/>
                <c:pt idx="0">
                  <c:v>180.0000000000002</c:v>
                </c:pt>
                <c:pt idx="1">
                  <c:v>108</c:v>
                </c:pt>
                <c:pt idx="2">
                  <c:v>1260.000000000001</c:v>
                </c:pt>
                <c:pt idx="3">
                  <c:v>360.000000000001</c:v>
                </c:pt>
                <c:pt idx="4">
                  <c:v>359.9999999999955</c:v>
                </c:pt>
                <c:pt idx="5">
                  <c:v>-1439.999999999993</c:v>
                </c:pt>
                <c:pt idx="6">
                  <c:v>-720.0000000000044</c:v>
                </c:pt>
                <c:pt idx="7">
                  <c:v>-719.9999999999976</c:v>
                </c:pt>
                <c:pt idx="8">
                  <c:v>-3.41060513164848E-12</c:v>
                </c:pt>
                <c:pt idx="9">
                  <c:v>3.41060513164848E-12</c:v>
                </c:pt>
                <c:pt idx="10">
                  <c:v>-5.75539615965681E-12</c:v>
                </c:pt>
                <c:pt idx="11">
                  <c:v>5.7553961596568E-12</c:v>
                </c:pt>
                <c:pt idx="12">
                  <c:v>-359.999999999999</c:v>
                </c:pt>
                <c:pt idx="13">
                  <c:v>359.9999999999926</c:v>
                </c:pt>
                <c:pt idx="14">
                  <c:v>720.0000000000116</c:v>
                </c:pt>
                <c:pt idx="15">
                  <c:v>-6.39488462184088E-12</c:v>
                </c:pt>
                <c:pt idx="16">
                  <c:v>720.0</c:v>
                </c:pt>
                <c:pt idx="17">
                  <c:v>900.000000000004</c:v>
                </c:pt>
                <c:pt idx="18">
                  <c:v>720.0</c:v>
                </c:pt>
                <c:pt idx="19">
                  <c:v>1259.999999999995</c:v>
                </c:pt>
                <c:pt idx="20">
                  <c:v>-1800.000000000006</c:v>
                </c:pt>
                <c:pt idx="21">
                  <c:v>-1439.999999999998</c:v>
                </c:pt>
                <c:pt idx="22">
                  <c:v>-359.9999999999997</c:v>
                </c:pt>
                <c:pt idx="23">
                  <c:v>-720.0000000000032</c:v>
                </c:pt>
                <c:pt idx="24">
                  <c:v>360.000000000004</c:v>
                </c:pt>
                <c:pt idx="25">
                  <c:v>0.0</c:v>
                </c:pt>
                <c:pt idx="26">
                  <c:v>-719.9999999999954</c:v>
                </c:pt>
                <c:pt idx="27">
                  <c:v>720.0000000000002</c:v>
                </c:pt>
                <c:pt idx="28">
                  <c:v>0.0</c:v>
                </c:pt>
                <c:pt idx="29">
                  <c:v>1440.000000000024</c:v>
                </c:pt>
                <c:pt idx="30">
                  <c:v>719.9999999999637</c:v>
                </c:pt>
                <c:pt idx="31">
                  <c:v>1439.999999999988</c:v>
                </c:pt>
                <c:pt idx="32">
                  <c:v>360.0000000000439</c:v>
                </c:pt>
                <c:pt idx="33">
                  <c:v>719.9999999999591</c:v>
                </c:pt>
                <c:pt idx="34">
                  <c:v>1800.000000000031</c:v>
                </c:pt>
              </c:numCache>
            </c:numRef>
          </c:yVal>
          <c:smooth val="1"/>
        </c:ser>
        <c:axId val="388843528"/>
        <c:axId val="388846664"/>
      </c:scatterChart>
      <c:valAx>
        <c:axId val="388843528"/>
        <c:scaling>
          <c:orientation val="minMax"/>
        </c:scaling>
        <c:axPos val="b"/>
        <c:numFmt formatCode="0.00" sourceLinked="1"/>
        <c:tickLblPos val="nextTo"/>
        <c:crossAx val="388846664"/>
        <c:crosses val="autoZero"/>
        <c:crossBetween val="midCat"/>
      </c:valAx>
      <c:valAx>
        <c:axId val="388846664"/>
        <c:scaling>
          <c:orientation val="minMax"/>
          <c:min val="-2000.0"/>
        </c:scaling>
        <c:axPos val="l"/>
        <c:majorGridlines/>
        <c:numFmt formatCode="0" sourceLinked="1"/>
        <c:tickLblPos val="nextTo"/>
        <c:crossAx val="388843528"/>
        <c:crosses val="autoZero"/>
        <c:crossBetween val="midCat"/>
        <c:majorUnit val="1000.0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Sheet1!$H$92</c:f>
              <c:strCache>
                <c:ptCount val="1"/>
                <c:pt idx="0">
                  <c:v>Vn+1/2 (cm/s)</c:v>
                </c:pt>
              </c:strCache>
            </c:strRef>
          </c:tx>
          <c:xVal>
            <c:numRef>
              <c:f>Sheet1!$G$93:$G$128</c:f>
              <c:numCache>
                <c:formatCode>0.00</c:formatCode>
                <c:ptCount val="36"/>
                <c:pt idx="0">
                  <c:v>0.00833333333333333</c:v>
                </c:pt>
                <c:pt idx="1">
                  <c:v>0.025</c:v>
                </c:pt>
                <c:pt idx="2">
                  <c:v>0.0416666666666667</c:v>
                </c:pt>
                <c:pt idx="3">
                  <c:v>0.0583333333333333</c:v>
                </c:pt>
                <c:pt idx="4">
                  <c:v>0.075</c:v>
                </c:pt>
                <c:pt idx="5">
                  <c:v>0.0916666666666666</c:v>
                </c:pt>
                <c:pt idx="6">
                  <c:v>0.108333333333333</c:v>
                </c:pt>
                <c:pt idx="7">
                  <c:v>0.125</c:v>
                </c:pt>
                <c:pt idx="8">
                  <c:v>0.141666666666667</c:v>
                </c:pt>
                <c:pt idx="9">
                  <c:v>0.158333333333333</c:v>
                </c:pt>
                <c:pt idx="10">
                  <c:v>0.175</c:v>
                </c:pt>
                <c:pt idx="11">
                  <c:v>0.191666666666667</c:v>
                </c:pt>
                <c:pt idx="12">
                  <c:v>0.208333333333333</c:v>
                </c:pt>
                <c:pt idx="13">
                  <c:v>0.225</c:v>
                </c:pt>
                <c:pt idx="14">
                  <c:v>0.241666666666667</c:v>
                </c:pt>
                <c:pt idx="15">
                  <c:v>0.258333333333333</c:v>
                </c:pt>
                <c:pt idx="16">
                  <c:v>0.275</c:v>
                </c:pt>
                <c:pt idx="17">
                  <c:v>0.291666666666667</c:v>
                </c:pt>
                <c:pt idx="18">
                  <c:v>0.308333333333333</c:v>
                </c:pt>
                <c:pt idx="19">
                  <c:v>0.325</c:v>
                </c:pt>
                <c:pt idx="20">
                  <c:v>0.341666666666667</c:v>
                </c:pt>
                <c:pt idx="21">
                  <c:v>0.358333333333333</c:v>
                </c:pt>
                <c:pt idx="22">
                  <c:v>0.375</c:v>
                </c:pt>
                <c:pt idx="23">
                  <c:v>0.391666666666667</c:v>
                </c:pt>
                <c:pt idx="24">
                  <c:v>0.408333333333333</c:v>
                </c:pt>
                <c:pt idx="25">
                  <c:v>0.425</c:v>
                </c:pt>
                <c:pt idx="26">
                  <c:v>0.441666666666667</c:v>
                </c:pt>
                <c:pt idx="27">
                  <c:v>0.458333333333333</c:v>
                </c:pt>
                <c:pt idx="28">
                  <c:v>0.475</c:v>
                </c:pt>
                <c:pt idx="29">
                  <c:v>0.491666666666667</c:v>
                </c:pt>
                <c:pt idx="30">
                  <c:v>0.508333333333333</c:v>
                </c:pt>
                <c:pt idx="31">
                  <c:v>0.525</c:v>
                </c:pt>
                <c:pt idx="32">
                  <c:v>0.541666666666667</c:v>
                </c:pt>
                <c:pt idx="33">
                  <c:v>0.558333333333333</c:v>
                </c:pt>
                <c:pt idx="34">
                  <c:v>0.575</c:v>
                </c:pt>
                <c:pt idx="35">
                  <c:v>0.591666666666667</c:v>
                </c:pt>
              </c:numCache>
            </c:numRef>
          </c:xVal>
          <c:yVal>
            <c:numRef>
              <c:f>Sheet1!$H$93:$H$128</c:f>
              <c:numCache>
                <c:formatCode>General</c:formatCode>
                <c:ptCount val="36"/>
                <c:pt idx="0">
                  <c:v>15.0</c:v>
                </c:pt>
                <c:pt idx="1">
                  <c:v>16.5</c:v>
                </c:pt>
                <c:pt idx="2">
                  <c:v>37.49999999999998</c:v>
                </c:pt>
                <c:pt idx="3">
                  <c:v>51.00000000000001</c:v>
                </c:pt>
                <c:pt idx="4">
                  <c:v>60.00000000000001</c:v>
                </c:pt>
                <c:pt idx="5">
                  <c:v>65.99999999999994</c:v>
                </c:pt>
                <c:pt idx="6">
                  <c:v>48.00000000000006</c:v>
                </c:pt>
                <c:pt idx="7">
                  <c:v>35.99999999999998</c:v>
                </c:pt>
                <c:pt idx="8">
                  <c:v>24.00000000000003</c:v>
                </c:pt>
                <c:pt idx="9">
                  <c:v>23.99999999999997</c:v>
                </c:pt>
                <c:pt idx="10">
                  <c:v>27.00000000000002</c:v>
                </c:pt>
                <c:pt idx="11">
                  <c:v>23.99999999999999</c:v>
                </c:pt>
                <c:pt idx="12">
                  <c:v>26.99999999999996</c:v>
                </c:pt>
                <c:pt idx="13">
                  <c:v>18.00000000000005</c:v>
                </c:pt>
                <c:pt idx="14">
                  <c:v>24.00000000000003</c:v>
                </c:pt>
                <c:pt idx="15">
                  <c:v>30.00000000000001</c:v>
                </c:pt>
                <c:pt idx="16">
                  <c:v>30.00000000000001</c:v>
                </c:pt>
                <c:pt idx="17">
                  <c:v>35.99999999999987</c:v>
                </c:pt>
                <c:pt idx="18">
                  <c:v>52.50000000000012</c:v>
                </c:pt>
                <c:pt idx="19">
                  <c:v>67.50000000000001</c:v>
                </c:pt>
                <c:pt idx="20">
                  <c:v>84.00000000000004</c:v>
                </c:pt>
                <c:pt idx="21">
                  <c:v>75.00000000000001</c:v>
                </c:pt>
                <c:pt idx="22">
                  <c:v>65.99999999999988</c:v>
                </c:pt>
                <c:pt idx="23">
                  <c:v>47.9999999999999</c:v>
                </c:pt>
                <c:pt idx="24">
                  <c:v>35.99999999999987</c:v>
                </c:pt>
                <c:pt idx="25">
                  <c:v>33.00000000000026</c:v>
                </c:pt>
                <c:pt idx="26">
                  <c:v>25.49999999999984</c:v>
                </c:pt>
                <c:pt idx="27">
                  <c:v>22.5</c:v>
                </c:pt>
                <c:pt idx="28">
                  <c:v>23.99999999999992</c:v>
                </c:pt>
                <c:pt idx="29">
                  <c:v>33.00000000000026</c:v>
                </c:pt>
                <c:pt idx="30">
                  <c:v>39.00000000000006</c:v>
                </c:pt>
                <c:pt idx="31">
                  <c:v>53.99999999999974</c:v>
                </c:pt>
                <c:pt idx="32">
                  <c:v>77.9999999999998</c:v>
                </c:pt>
                <c:pt idx="33">
                  <c:v>84.00000000000043</c:v>
                </c:pt>
                <c:pt idx="34">
                  <c:v>98.9999999999996</c:v>
                </c:pt>
                <c:pt idx="35">
                  <c:v>123.0000000000003</c:v>
                </c:pt>
              </c:numCache>
            </c:numRef>
          </c:yVal>
          <c:smooth val="1"/>
        </c:ser>
        <c:axId val="388874056"/>
        <c:axId val="388877192"/>
      </c:scatterChart>
      <c:valAx>
        <c:axId val="388874056"/>
        <c:scaling>
          <c:orientation val="minMax"/>
        </c:scaling>
        <c:axPos val="b"/>
        <c:numFmt formatCode="0.00" sourceLinked="1"/>
        <c:tickLblPos val="nextTo"/>
        <c:crossAx val="388877192"/>
        <c:crosses val="autoZero"/>
        <c:crossBetween val="midCat"/>
      </c:valAx>
      <c:valAx>
        <c:axId val="388877192"/>
        <c:scaling>
          <c:orientation val="minMax"/>
        </c:scaling>
        <c:axPos val="l"/>
        <c:majorGridlines/>
        <c:numFmt formatCode="General" sourceLinked="1"/>
        <c:tickLblPos val="nextTo"/>
        <c:crossAx val="38887405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Sheet1!$K$92</c:f>
              <c:strCache>
                <c:ptCount val="1"/>
                <c:pt idx="0">
                  <c:v>An+1 (cm/s^2)</c:v>
                </c:pt>
              </c:strCache>
            </c:strRef>
          </c:tx>
          <c:xVal>
            <c:numRef>
              <c:f>Sheet1!$J$93:$J$127</c:f>
              <c:numCache>
                <c:formatCode>0.00</c:formatCode>
                <c:ptCount val="35"/>
                <c:pt idx="0">
                  <c:v>0.0166666666666667</c:v>
                </c:pt>
                <c:pt idx="1">
                  <c:v>0.0333333333333333</c:v>
                </c:pt>
                <c:pt idx="2">
                  <c:v>0.05</c:v>
                </c:pt>
                <c:pt idx="3">
                  <c:v>0.0666666666666667</c:v>
                </c:pt>
                <c:pt idx="4">
                  <c:v>0.0833333333333333</c:v>
                </c:pt>
                <c:pt idx="5">
                  <c:v>0.1</c:v>
                </c:pt>
                <c:pt idx="6">
                  <c:v>0.116666666666667</c:v>
                </c:pt>
                <c:pt idx="7">
                  <c:v>0.133333333333333</c:v>
                </c:pt>
                <c:pt idx="8">
                  <c:v>0.15</c:v>
                </c:pt>
                <c:pt idx="9">
                  <c:v>0.166666666666667</c:v>
                </c:pt>
                <c:pt idx="10">
                  <c:v>0.183333333333333</c:v>
                </c:pt>
                <c:pt idx="11">
                  <c:v>0.2</c:v>
                </c:pt>
                <c:pt idx="12">
                  <c:v>0.216666666666667</c:v>
                </c:pt>
                <c:pt idx="13">
                  <c:v>0.233333333333333</c:v>
                </c:pt>
                <c:pt idx="14">
                  <c:v>0.25</c:v>
                </c:pt>
                <c:pt idx="15">
                  <c:v>0.266666666666667</c:v>
                </c:pt>
                <c:pt idx="16">
                  <c:v>0.283333333333333</c:v>
                </c:pt>
                <c:pt idx="17">
                  <c:v>0.3</c:v>
                </c:pt>
                <c:pt idx="18">
                  <c:v>0.316666666666667</c:v>
                </c:pt>
                <c:pt idx="19">
                  <c:v>0.333333333333333</c:v>
                </c:pt>
                <c:pt idx="20">
                  <c:v>0.35</c:v>
                </c:pt>
                <c:pt idx="21">
                  <c:v>0.366666666666667</c:v>
                </c:pt>
                <c:pt idx="22">
                  <c:v>0.383333333333333</c:v>
                </c:pt>
                <c:pt idx="23">
                  <c:v>0.4</c:v>
                </c:pt>
                <c:pt idx="24">
                  <c:v>0.416666666666667</c:v>
                </c:pt>
                <c:pt idx="25">
                  <c:v>0.433333333333333</c:v>
                </c:pt>
                <c:pt idx="26">
                  <c:v>0.45</c:v>
                </c:pt>
                <c:pt idx="27">
                  <c:v>0.466666666666667</c:v>
                </c:pt>
                <c:pt idx="28">
                  <c:v>0.483333333333333</c:v>
                </c:pt>
                <c:pt idx="29">
                  <c:v>0.5</c:v>
                </c:pt>
                <c:pt idx="30">
                  <c:v>0.516666666666667</c:v>
                </c:pt>
                <c:pt idx="31">
                  <c:v>0.533333333333333</c:v>
                </c:pt>
                <c:pt idx="32">
                  <c:v>0.55</c:v>
                </c:pt>
                <c:pt idx="33">
                  <c:v>0.566666666666667</c:v>
                </c:pt>
                <c:pt idx="34">
                  <c:v>0.583333333333333</c:v>
                </c:pt>
              </c:numCache>
            </c:numRef>
          </c:xVal>
          <c:yVal>
            <c:numRef>
              <c:f>Sheet1!$K$93:$K$127</c:f>
              <c:numCache>
                <c:formatCode>0</c:formatCode>
                <c:ptCount val="35"/>
                <c:pt idx="0">
                  <c:v>89.99999999999998</c:v>
                </c:pt>
                <c:pt idx="1">
                  <c:v>1259.999999999999</c:v>
                </c:pt>
                <c:pt idx="2">
                  <c:v>810.000000000002</c:v>
                </c:pt>
                <c:pt idx="3">
                  <c:v>540.0000000000001</c:v>
                </c:pt>
                <c:pt idx="4">
                  <c:v>359.9999999999955</c:v>
                </c:pt>
                <c:pt idx="5">
                  <c:v>-1079.999999999993</c:v>
                </c:pt>
                <c:pt idx="6">
                  <c:v>-720.0000000000044</c:v>
                </c:pt>
                <c:pt idx="7">
                  <c:v>-719.9999999999976</c:v>
                </c:pt>
                <c:pt idx="8">
                  <c:v>-3.41060513164848E-12</c:v>
                </c:pt>
                <c:pt idx="9">
                  <c:v>180.0000000000028</c:v>
                </c:pt>
                <c:pt idx="10">
                  <c:v>-180.000000000002</c:v>
                </c:pt>
                <c:pt idx="11">
                  <c:v>179.9999999999985</c:v>
                </c:pt>
                <c:pt idx="12">
                  <c:v>-539.9999999999952</c:v>
                </c:pt>
                <c:pt idx="13">
                  <c:v>359.999999999999</c:v>
                </c:pt>
                <c:pt idx="14">
                  <c:v>359.9999999999994</c:v>
                </c:pt>
                <c:pt idx="15">
                  <c:v>0.0</c:v>
                </c:pt>
                <c:pt idx="16">
                  <c:v>359.9999999999936</c:v>
                </c:pt>
                <c:pt idx="17">
                  <c:v>990.0000000000113</c:v>
                </c:pt>
                <c:pt idx="18">
                  <c:v>899.9999999999968</c:v>
                </c:pt>
                <c:pt idx="19">
                  <c:v>989.9999999999986</c:v>
                </c:pt>
                <c:pt idx="20">
                  <c:v>-540.0000000000036</c:v>
                </c:pt>
                <c:pt idx="21">
                  <c:v>-540.000000000006</c:v>
                </c:pt>
                <c:pt idx="22">
                  <c:v>-108</c:v>
                </c:pt>
                <c:pt idx="23">
                  <c:v>-720.000000000001</c:v>
                </c:pt>
                <c:pt idx="24">
                  <c:v>-179.9999999999764</c:v>
                </c:pt>
                <c:pt idx="25">
                  <c:v>-450.0000000000272</c:v>
                </c:pt>
                <c:pt idx="26">
                  <c:v>-179.9999999999894</c:v>
                </c:pt>
                <c:pt idx="27">
                  <c:v>89.9999999999954</c:v>
                </c:pt>
                <c:pt idx="28">
                  <c:v>540.0000000000188</c:v>
                </c:pt>
                <c:pt idx="29">
                  <c:v>359.9999999999889</c:v>
                </c:pt>
                <c:pt idx="30">
                  <c:v>899.9999999999844</c:v>
                </c:pt>
                <c:pt idx="31">
                  <c:v>1439.999999999989</c:v>
                </c:pt>
                <c:pt idx="32">
                  <c:v>360.0000000000388</c:v>
                </c:pt>
                <c:pt idx="33">
                  <c:v>899.9999999999537</c:v>
                </c:pt>
                <c:pt idx="34">
                  <c:v>1440.000000000036</c:v>
                </c:pt>
              </c:numCache>
            </c:numRef>
          </c:yVal>
          <c:smooth val="1"/>
        </c:ser>
        <c:axId val="388904488"/>
        <c:axId val="388907624"/>
      </c:scatterChart>
      <c:valAx>
        <c:axId val="388904488"/>
        <c:scaling>
          <c:orientation val="minMax"/>
        </c:scaling>
        <c:axPos val="b"/>
        <c:numFmt formatCode="0.00" sourceLinked="1"/>
        <c:tickLblPos val="nextTo"/>
        <c:crossAx val="388907624"/>
        <c:crosses val="autoZero"/>
        <c:crossBetween val="midCat"/>
      </c:valAx>
      <c:valAx>
        <c:axId val="388907624"/>
        <c:scaling>
          <c:orientation val="minMax"/>
        </c:scaling>
        <c:axPos val="l"/>
        <c:majorGridlines/>
        <c:numFmt formatCode="0" sourceLinked="1"/>
        <c:tickLblPos val="nextTo"/>
        <c:crossAx val="388904488"/>
        <c:crosses val="autoZero"/>
        <c:crossBetween val="midCat"/>
        <c:majorUnit val="1000.0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50800</xdr:colOff>
      <xdr:row>4</xdr:row>
      <xdr:rowOff>76200</xdr:rowOff>
    </xdr:from>
    <xdr:to>
      <xdr:col>50</xdr:col>
      <xdr:colOff>165100</xdr:colOff>
      <xdr:row>22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25</xdr:row>
      <xdr:rowOff>25400</xdr:rowOff>
    </xdr:from>
    <xdr:to>
      <xdr:col>50</xdr:col>
      <xdr:colOff>76200</xdr:colOff>
      <xdr:row>42</xdr:row>
      <xdr:rowOff>88900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63500</xdr:colOff>
      <xdr:row>47</xdr:row>
      <xdr:rowOff>88900</xdr:rowOff>
    </xdr:from>
    <xdr:to>
      <xdr:col>50</xdr:col>
      <xdr:colOff>177800</xdr:colOff>
      <xdr:row>65</xdr:row>
      <xdr:rowOff>88900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50800</xdr:colOff>
      <xdr:row>68</xdr:row>
      <xdr:rowOff>50800</xdr:rowOff>
    </xdr:from>
    <xdr:to>
      <xdr:col>50</xdr:col>
      <xdr:colOff>88900</xdr:colOff>
      <xdr:row>85</xdr:row>
      <xdr:rowOff>114300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63500</xdr:colOff>
      <xdr:row>90</xdr:row>
      <xdr:rowOff>88900</xdr:rowOff>
    </xdr:from>
    <xdr:to>
      <xdr:col>50</xdr:col>
      <xdr:colOff>177800</xdr:colOff>
      <xdr:row>108</xdr:row>
      <xdr:rowOff>88900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63500</xdr:colOff>
      <xdr:row>111</xdr:row>
      <xdr:rowOff>25400</xdr:rowOff>
    </xdr:from>
    <xdr:to>
      <xdr:col>50</xdr:col>
      <xdr:colOff>101600</xdr:colOff>
      <xdr:row>128</xdr:row>
      <xdr:rowOff>88900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Z129"/>
  <sheetViews>
    <sheetView tabSelected="1" zoomScale="80" workbookViewId="0">
      <selection activeCell="M129" sqref="M129"/>
    </sheetView>
  </sheetViews>
  <sheetFormatPr baseColWidth="10" defaultRowHeight="13"/>
  <cols>
    <col min="1" max="1" width="15.85546875" customWidth="1"/>
    <col min="2" max="2" width="7" customWidth="1"/>
    <col min="3" max="3" width="7.5703125" style="2" customWidth="1"/>
    <col min="4" max="4" width="8.42578125" style="2" customWidth="1"/>
    <col min="5" max="5" width="6.28515625" style="2" customWidth="1"/>
    <col min="6" max="6" width="6.85546875" style="2" customWidth="1"/>
    <col min="7" max="7" width="7.140625" style="2" customWidth="1"/>
    <col min="8" max="8" width="13.140625" style="2" customWidth="1"/>
    <col min="9" max="9" width="6.42578125" style="2" customWidth="1"/>
    <col min="10" max="10" width="6.140625" style="2" customWidth="1"/>
    <col min="11" max="11" width="13.42578125" customWidth="1"/>
    <col min="12" max="12" width="6.28515625" customWidth="1"/>
    <col min="13" max="13" width="7.5703125" customWidth="1"/>
    <col min="14" max="14" width="8" customWidth="1"/>
    <col min="15" max="22" width="2.5703125" customWidth="1"/>
    <col min="23" max="28" width="2.5703125" style="16" customWidth="1"/>
    <col min="29" max="31" width="2.5703125" customWidth="1"/>
    <col min="32" max="36" width="2.5703125" style="16" customWidth="1"/>
    <col min="37" max="49" width="2.5703125" customWidth="1"/>
    <col min="50" max="55" width="3" customWidth="1"/>
  </cols>
  <sheetData>
    <row r="1" spans="1:36">
      <c r="X1" s="21"/>
      <c r="Y1" s="21"/>
      <c r="Z1" s="21"/>
      <c r="AA1" s="21"/>
      <c r="AB1" s="21"/>
      <c r="AF1" s="21"/>
      <c r="AG1" s="21"/>
      <c r="AH1" s="21"/>
      <c r="AI1" s="21"/>
      <c r="AJ1" s="21"/>
    </row>
    <row r="2" spans="1:36">
      <c r="A2" s="14" t="s">
        <v>16</v>
      </c>
      <c r="C2" s="17" t="s">
        <v>20</v>
      </c>
      <c r="H2" s="17" t="s">
        <v>21</v>
      </c>
      <c r="X2" s="19" t="s">
        <v>0</v>
      </c>
      <c r="Y2" s="20"/>
      <c r="Z2" s="20"/>
      <c r="AA2" s="20"/>
      <c r="AB2" s="20"/>
      <c r="AF2" s="21" t="s">
        <v>19</v>
      </c>
      <c r="AG2" s="21"/>
      <c r="AH2" s="21"/>
      <c r="AI2" s="21"/>
      <c r="AJ2" s="21"/>
    </row>
    <row r="3" spans="1:36">
      <c r="M3" s="10" t="s">
        <v>11</v>
      </c>
      <c r="N3" s="10"/>
      <c r="O3" s="10" t="s">
        <v>11</v>
      </c>
      <c r="P3" s="10"/>
      <c r="Q3" s="10" t="s">
        <v>11</v>
      </c>
      <c r="R3" s="10"/>
      <c r="S3" s="10" t="s">
        <v>12</v>
      </c>
      <c r="T3" s="10"/>
      <c r="U3" s="10" t="s">
        <v>13</v>
      </c>
      <c r="V3" s="10"/>
      <c r="W3" s="15" t="s">
        <v>14</v>
      </c>
      <c r="X3" s="16" t="s">
        <v>37</v>
      </c>
      <c r="AC3" s="10" t="s">
        <v>15</v>
      </c>
      <c r="AF3" s="21" t="s">
        <v>36</v>
      </c>
      <c r="AG3" s="21"/>
      <c r="AH3" s="21"/>
      <c r="AI3" s="21"/>
      <c r="AJ3" s="21"/>
    </row>
    <row r="4" spans="1:36">
      <c r="A4" s="20" t="s">
        <v>25</v>
      </c>
      <c r="B4" s="20"/>
      <c r="C4" s="1">
        <v>1.6666666666666666E-2</v>
      </c>
      <c r="D4" s="2" t="s">
        <v>3</v>
      </c>
      <c r="X4" s="16" t="s">
        <v>22</v>
      </c>
      <c r="AF4" s="16" t="s">
        <v>23</v>
      </c>
    </row>
    <row r="6" spans="1:36">
      <c r="B6" s="4" t="s">
        <v>5</v>
      </c>
      <c r="C6" s="4" t="s">
        <v>4</v>
      </c>
      <c r="D6" s="4" t="s">
        <v>2</v>
      </c>
      <c r="E6" s="4"/>
      <c r="F6" s="4" t="s">
        <v>7</v>
      </c>
      <c r="G6" s="4" t="s">
        <v>8</v>
      </c>
      <c r="H6" s="4" t="s">
        <v>6</v>
      </c>
      <c r="I6" s="4"/>
      <c r="J6" s="4" t="s">
        <v>10</v>
      </c>
      <c r="K6" s="4" t="s">
        <v>9</v>
      </c>
      <c r="O6" s="3"/>
      <c r="Q6" s="3"/>
    </row>
    <row r="7" spans="1:36">
      <c r="B7" s="4">
        <v>592</v>
      </c>
      <c r="C7" s="11">
        <v>0</v>
      </c>
      <c r="D7" s="12">
        <v>0</v>
      </c>
      <c r="E7" s="4"/>
      <c r="F7" s="7">
        <f>(D8+D7)/2</f>
        <v>0.1</v>
      </c>
      <c r="G7" s="8">
        <f>(C8+C7)/2</f>
        <v>8.3333333333333332E-3</v>
      </c>
      <c r="H7" s="4">
        <f>(D8-D7)/(C8-C7)</f>
        <v>12</v>
      </c>
      <c r="I7" s="4"/>
      <c r="J7" s="5">
        <f>C8</f>
        <v>1.6666666666666666E-2</v>
      </c>
      <c r="K7" s="9">
        <f>(H8-H7)/(G8-G7)</f>
        <v>0</v>
      </c>
    </row>
    <row r="8" spans="1:36">
      <c r="B8" s="4">
        <v>593</v>
      </c>
      <c r="C8" s="11">
        <f>$C$4*(B8-B$7)</f>
        <v>1.6666666666666666E-2</v>
      </c>
      <c r="D8" s="12">
        <v>0.2</v>
      </c>
      <c r="E8" s="4"/>
      <c r="F8" s="7">
        <f t="shared" ref="F8:F42" si="0">(D9+D8)/2</f>
        <v>0.30000000000000004</v>
      </c>
      <c r="G8" s="8">
        <f t="shared" ref="G8:G42" si="1">(C9+C8)/2</f>
        <v>2.5000000000000001E-2</v>
      </c>
      <c r="H8" s="4">
        <f t="shared" ref="H8:H42" si="2">(D9-D8)/(C9-C8)</f>
        <v>12</v>
      </c>
      <c r="I8" s="4"/>
      <c r="J8" s="8">
        <f t="shared" ref="J8:J41" si="3">C9</f>
        <v>3.3333333333333333E-2</v>
      </c>
      <c r="K8" s="9">
        <f t="shared" ref="K8:K41" si="4">(H9-H8)/(G9-G8)</f>
        <v>1439.9999999999993</v>
      </c>
    </row>
    <row r="9" spans="1:36">
      <c r="B9" s="4">
        <v>594</v>
      </c>
      <c r="C9" s="11">
        <f t="shared" ref="C9:C43" si="5">$C$4*(B9-B$7)</f>
        <v>3.3333333333333333E-2</v>
      </c>
      <c r="D9" s="12">
        <v>0.4</v>
      </c>
      <c r="E9" s="4"/>
      <c r="F9" s="7">
        <f t="shared" si="0"/>
        <v>0.7</v>
      </c>
      <c r="G9" s="8">
        <f t="shared" si="1"/>
        <v>4.1666666666666671E-2</v>
      </c>
      <c r="H9" s="4">
        <f t="shared" si="2"/>
        <v>35.999999999999993</v>
      </c>
      <c r="I9" s="4"/>
      <c r="J9" s="8">
        <f t="shared" si="3"/>
        <v>0.05</v>
      </c>
      <c r="K9" s="9">
        <f t="shared" si="4"/>
        <v>360.00000000000091</v>
      </c>
    </row>
    <row r="10" spans="1:36">
      <c r="B10" s="4">
        <v>595</v>
      </c>
      <c r="C10" s="11">
        <f t="shared" si="5"/>
        <v>0.05</v>
      </c>
      <c r="D10" s="12">
        <v>1</v>
      </c>
      <c r="E10" s="4"/>
      <c r="F10" s="7">
        <f t="shared" si="0"/>
        <v>1.35</v>
      </c>
      <c r="G10" s="8">
        <f t="shared" si="1"/>
        <v>5.8333333333333334E-2</v>
      </c>
      <c r="H10" s="4">
        <f t="shared" si="2"/>
        <v>42.000000000000007</v>
      </c>
      <c r="I10" s="4"/>
      <c r="J10" s="8">
        <f t="shared" si="3"/>
        <v>6.6666666666666666E-2</v>
      </c>
      <c r="K10" s="9">
        <f t="shared" si="4"/>
        <v>720.00000000000102</v>
      </c>
    </row>
    <row r="11" spans="1:36">
      <c r="B11" s="4">
        <v>596</v>
      </c>
      <c r="C11" s="11">
        <f t="shared" si="5"/>
        <v>6.6666666666666666E-2</v>
      </c>
      <c r="D11" s="12">
        <v>1.7</v>
      </c>
      <c r="E11" s="4"/>
      <c r="F11" s="7">
        <f t="shared" si="0"/>
        <v>2.15</v>
      </c>
      <c r="G11" s="8">
        <f t="shared" si="1"/>
        <v>7.4999999999999997E-2</v>
      </c>
      <c r="H11" s="4">
        <f t="shared" si="2"/>
        <v>54.000000000000021</v>
      </c>
      <c r="I11" s="4"/>
      <c r="J11" s="8">
        <f t="shared" si="3"/>
        <v>8.3333333333333329E-2</v>
      </c>
      <c r="K11" s="9">
        <f t="shared" si="4"/>
        <v>359.99999999999636</v>
      </c>
    </row>
    <row r="12" spans="1:36">
      <c r="B12" s="4">
        <v>597</v>
      </c>
      <c r="C12" s="11">
        <f t="shared" si="5"/>
        <v>8.3333333333333329E-2</v>
      </c>
      <c r="D12" s="12">
        <v>2.6</v>
      </c>
      <c r="E12" s="4"/>
      <c r="F12" s="7">
        <f t="shared" si="0"/>
        <v>3.1</v>
      </c>
      <c r="G12" s="8">
        <f t="shared" si="1"/>
        <v>9.1666666666666674E-2</v>
      </c>
      <c r="H12" s="4">
        <f t="shared" si="2"/>
        <v>59.999999999999964</v>
      </c>
      <c r="I12" s="4"/>
      <c r="J12" s="8">
        <f t="shared" si="3"/>
        <v>0.1</v>
      </c>
      <c r="K12" s="9">
        <f t="shared" si="4"/>
        <v>-719.99999999999636</v>
      </c>
    </row>
    <row r="13" spans="1:36">
      <c r="A13" s="3" t="s">
        <v>27</v>
      </c>
      <c r="B13" s="4">
        <v>598</v>
      </c>
      <c r="C13" s="11">
        <f t="shared" si="5"/>
        <v>0.1</v>
      </c>
      <c r="D13" s="12">
        <v>3.6</v>
      </c>
      <c r="E13" s="4"/>
      <c r="F13" s="7">
        <f t="shared" si="0"/>
        <v>4</v>
      </c>
      <c r="G13" s="8">
        <f t="shared" si="1"/>
        <v>0.10833333333333334</v>
      </c>
      <c r="H13" s="4">
        <f t="shared" si="2"/>
        <v>48.000000000000028</v>
      </c>
      <c r="I13" s="4"/>
      <c r="J13" s="8">
        <f t="shared" si="3"/>
        <v>0.11666666666666667</v>
      </c>
      <c r="K13" s="9">
        <f t="shared" si="4"/>
        <v>-720.00000000000273</v>
      </c>
    </row>
    <row r="14" spans="1:36">
      <c r="B14" s="4">
        <v>599</v>
      </c>
      <c r="C14" s="11">
        <f t="shared" si="5"/>
        <v>0.11666666666666667</v>
      </c>
      <c r="D14" s="12">
        <v>4.4000000000000004</v>
      </c>
      <c r="E14" s="4"/>
      <c r="F14" s="7">
        <f t="shared" si="0"/>
        <v>4.7</v>
      </c>
      <c r="G14" s="8">
        <f t="shared" si="1"/>
        <v>0.125</v>
      </c>
      <c r="H14" s="4">
        <f t="shared" si="2"/>
        <v>35.999999999999986</v>
      </c>
      <c r="I14" s="4"/>
      <c r="J14" s="8">
        <f t="shared" si="3"/>
        <v>0.13333333333333333</v>
      </c>
      <c r="K14" s="9">
        <f t="shared" si="4"/>
        <v>-719.99999999999761</v>
      </c>
    </row>
    <row r="15" spans="1:36" s="3" customFormat="1">
      <c r="B15" s="4">
        <v>600</v>
      </c>
      <c r="C15" s="11">
        <f t="shared" si="5"/>
        <v>0.13333333333333333</v>
      </c>
      <c r="D15" s="13">
        <v>5</v>
      </c>
      <c r="E15" s="6"/>
      <c r="F15" s="7">
        <f t="shared" si="0"/>
        <v>5.2</v>
      </c>
      <c r="G15" s="8">
        <f t="shared" si="1"/>
        <v>0.14166666666666666</v>
      </c>
      <c r="H15" s="4">
        <f t="shared" si="2"/>
        <v>24.000000000000028</v>
      </c>
      <c r="I15" s="6"/>
      <c r="J15" s="8">
        <f t="shared" si="3"/>
        <v>0.15</v>
      </c>
      <c r="K15" s="9">
        <f t="shared" si="4"/>
        <v>-3.4106051316484817E-12</v>
      </c>
      <c r="W15" s="16"/>
      <c r="X15" s="16"/>
      <c r="Y15" s="16"/>
      <c r="Z15" s="16"/>
      <c r="AA15" s="16"/>
      <c r="AB15" s="16"/>
      <c r="AF15" s="16"/>
      <c r="AG15" s="16"/>
      <c r="AH15" s="16"/>
      <c r="AI15" s="16"/>
      <c r="AJ15" s="16"/>
    </row>
    <row r="16" spans="1:36" s="3" customFormat="1">
      <c r="B16" s="4">
        <v>601</v>
      </c>
      <c r="C16" s="11">
        <f t="shared" si="5"/>
        <v>0.15</v>
      </c>
      <c r="D16" s="13">
        <v>5.4</v>
      </c>
      <c r="E16" s="6"/>
      <c r="F16" s="7">
        <f t="shared" si="0"/>
        <v>5.6</v>
      </c>
      <c r="G16" s="8">
        <f t="shared" si="1"/>
        <v>0.15833333333333333</v>
      </c>
      <c r="H16" s="4">
        <f t="shared" si="2"/>
        <v>23.999999999999972</v>
      </c>
      <c r="I16" s="6"/>
      <c r="J16" s="8">
        <f t="shared" si="3"/>
        <v>0.16666666666666666</v>
      </c>
      <c r="K16" s="9">
        <f t="shared" si="4"/>
        <v>360.00000000000222</v>
      </c>
      <c r="W16" s="16"/>
      <c r="X16" s="16"/>
      <c r="Y16" s="16"/>
      <c r="Z16" s="16"/>
      <c r="AA16" s="16"/>
      <c r="AB16" s="16"/>
      <c r="AF16" s="16"/>
      <c r="AG16" s="16"/>
      <c r="AH16" s="16"/>
      <c r="AI16" s="16"/>
      <c r="AJ16" s="16"/>
    </row>
    <row r="17" spans="1:36" s="3" customFormat="1">
      <c r="B17" s="4">
        <v>602</v>
      </c>
      <c r="C17" s="11">
        <f t="shared" si="5"/>
        <v>0.16666666666666666</v>
      </c>
      <c r="D17" s="13">
        <v>5.8</v>
      </c>
      <c r="E17" s="6"/>
      <c r="F17" s="7">
        <f t="shared" si="0"/>
        <v>6.05</v>
      </c>
      <c r="G17" s="8">
        <f t="shared" si="1"/>
        <v>0.17499999999999999</v>
      </c>
      <c r="H17" s="4">
        <f t="shared" si="2"/>
        <v>30.000000000000007</v>
      </c>
      <c r="I17" s="6"/>
      <c r="J17" s="8">
        <f t="shared" si="3"/>
        <v>0.18333333333333332</v>
      </c>
      <c r="K17" s="9">
        <f t="shared" si="4"/>
        <v>-360.00000000000136</v>
      </c>
      <c r="W17" s="16"/>
      <c r="X17" s="16"/>
      <c r="Y17" s="16"/>
      <c r="Z17" s="16"/>
      <c r="AA17" s="16"/>
      <c r="AB17" s="16"/>
      <c r="AF17" s="16"/>
      <c r="AG17" s="16"/>
      <c r="AH17" s="16"/>
      <c r="AI17" s="16"/>
      <c r="AJ17" s="16"/>
    </row>
    <row r="18" spans="1:36" s="3" customFormat="1">
      <c r="B18" s="4">
        <v>603</v>
      </c>
      <c r="C18" s="11">
        <f t="shared" si="5"/>
        <v>0.18333333333333332</v>
      </c>
      <c r="D18" s="13">
        <v>6.3</v>
      </c>
      <c r="E18" s="6"/>
      <c r="F18" s="7">
        <f t="shared" si="0"/>
        <v>6.5</v>
      </c>
      <c r="G18" s="8">
        <f t="shared" si="1"/>
        <v>0.19166666666666665</v>
      </c>
      <c r="H18" s="4">
        <f t="shared" si="2"/>
        <v>23.999999999999986</v>
      </c>
      <c r="I18" s="6"/>
      <c r="J18" s="8">
        <f t="shared" si="3"/>
        <v>0.2</v>
      </c>
      <c r="K18" s="9">
        <f t="shared" si="4"/>
        <v>360.00000000000074</v>
      </c>
      <c r="W18" s="16"/>
      <c r="X18" s="16"/>
      <c r="Y18" s="16"/>
      <c r="Z18" s="16"/>
      <c r="AA18" s="16"/>
      <c r="AB18" s="16"/>
      <c r="AF18" s="16"/>
      <c r="AG18" s="16"/>
      <c r="AH18" s="16"/>
      <c r="AI18" s="16"/>
      <c r="AJ18" s="16"/>
    </row>
    <row r="19" spans="1:36" s="3" customFormat="1">
      <c r="B19" s="4">
        <v>604</v>
      </c>
      <c r="C19" s="11">
        <f t="shared" si="5"/>
        <v>0.2</v>
      </c>
      <c r="D19" s="13">
        <v>6.7</v>
      </c>
      <c r="E19" s="6"/>
      <c r="F19" s="7">
        <f t="shared" si="0"/>
        <v>6.95</v>
      </c>
      <c r="G19" s="8">
        <f t="shared" si="1"/>
        <v>0.20833333333333334</v>
      </c>
      <c r="H19" s="4">
        <f t="shared" si="2"/>
        <v>30.000000000000007</v>
      </c>
      <c r="I19" s="6"/>
      <c r="J19" s="8">
        <f t="shared" si="3"/>
        <v>0.21666666666666667</v>
      </c>
      <c r="K19" s="9">
        <f t="shared" si="4"/>
        <v>-720.00000000000102</v>
      </c>
      <c r="W19" s="16"/>
      <c r="X19" s="16"/>
      <c r="Y19" s="16"/>
      <c r="Z19" s="16"/>
      <c r="AA19" s="16"/>
      <c r="AB19" s="16"/>
      <c r="AF19" s="16"/>
      <c r="AG19" s="16"/>
      <c r="AH19" s="16"/>
      <c r="AI19" s="16"/>
      <c r="AJ19" s="16"/>
    </row>
    <row r="20" spans="1:36" s="3" customFormat="1">
      <c r="B20" s="4">
        <v>605</v>
      </c>
      <c r="C20" s="11">
        <f t="shared" si="5"/>
        <v>0.21666666666666667</v>
      </c>
      <c r="D20" s="13">
        <v>7.2</v>
      </c>
      <c r="E20" s="6"/>
      <c r="F20" s="7">
        <f t="shared" si="0"/>
        <v>7.35</v>
      </c>
      <c r="G20" s="8">
        <f t="shared" si="1"/>
        <v>0.22500000000000001</v>
      </c>
      <c r="H20" s="4">
        <f t="shared" si="2"/>
        <v>17.999999999999993</v>
      </c>
      <c r="I20" s="6"/>
      <c r="J20" s="8">
        <f t="shared" si="3"/>
        <v>0.23333333333333334</v>
      </c>
      <c r="K20" s="9">
        <f t="shared" si="4"/>
        <v>360.00000000000222</v>
      </c>
      <c r="W20" s="16"/>
      <c r="X20" s="16"/>
      <c r="Y20" s="16"/>
      <c r="Z20" s="16"/>
      <c r="AA20" s="16"/>
      <c r="AB20" s="16"/>
      <c r="AF20" s="16"/>
      <c r="AG20" s="16"/>
      <c r="AH20" s="16"/>
      <c r="AI20" s="16"/>
      <c r="AJ20" s="16"/>
    </row>
    <row r="21" spans="1:36">
      <c r="B21" s="4">
        <v>606</v>
      </c>
      <c r="C21" s="11">
        <f t="shared" si="5"/>
        <v>0.23333333333333334</v>
      </c>
      <c r="D21" s="12">
        <v>7.5</v>
      </c>
      <c r="E21" s="4"/>
      <c r="F21" s="7">
        <f t="shared" si="0"/>
        <v>7.7</v>
      </c>
      <c r="G21" s="8">
        <f t="shared" si="1"/>
        <v>0.24166666666666667</v>
      </c>
      <c r="H21" s="4">
        <f t="shared" si="2"/>
        <v>24.000000000000028</v>
      </c>
      <c r="I21" s="4"/>
      <c r="J21" s="8">
        <f t="shared" si="3"/>
        <v>0.25</v>
      </c>
      <c r="K21" s="9">
        <f t="shared" si="4"/>
        <v>0</v>
      </c>
    </row>
    <row r="22" spans="1:36">
      <c r="B22" s="4">
        <v>607</v>
      </c>
      <c r="C22" s="11">
        <f t="shared" si="5"/>
        <v>0.25</v>
      </c>
      <c r="D22" s="12">
        <v>7.9</v>
      </c>
      <c r="E22" s="4"/>
      <c r="F22" s="7">
        <f t="shared" si="0"/>
        <v>8.1000000000000014</v>
      </c>
      <c r="G22" s="8">
        <f t="shared" si="1"/>
        <v>0.2583333333333333</v>
      </c>
      <c r="H22" s="4">
        <f t="shared" si="2"/>
        <v>24.000000000000028</v>
      </c>
      <c r="I22" s="4"/>
      <c r="J22" s="8">
        <f t="shared" si="3"/>
        <v>0.26666666666666666</v>
      </c>
      <c r="K22" s="9">
        <f t="shared" si="4"/>
        <v>-6.3948846218408815E-12</v>
      </c>
    </row>
    <row r="23" spans="1:36">
      <c r="B23" s="4">
        <v>608</v>
      </c>
      <c r="C23" s="11">
        <f t="shared" si="5"/>
        <v>0.26666666666666666</v>
      </c>
      <c r="D23" s="12">
        <v>8.3000000000000007</v>
      </c>
      <c r="E23" s="4"/>
      <c r="F23" s="7">
        <f t="shared" si="0"/>
        <v>8.5</v>
      </c>
      <c r="G23" s="8">
        <f t="shared" si="1"/>
        <v>0.27500000000000002</v>
      </c>
      <c r="H23" s="4">
        <f t="shared" si="2"/>
        <v>23.999999999999922</v>
      </c>
      <c r="I23" s="4"/>
      <c r="J23" s="8">
        <f t="shared" si="3"/>
        <v>0.28333333333333333</v>
      </c>
      <c r="K23" s="9">
        <f t="shared" si="4"/>
        <v>6.3948846218409243E-12</v>
      </c>
    </row>
    <row r="24" spans="1:36">
      <c r="B24" s="4">
        <v>609</v>
      </c>
      <c r="C24" s="11">
        <f t="shared" si="5"/>
        <v>0.28333333333333333</v>
      </c>
      <c r="D24" s="12">
        <v>8.6999999999999993</v>
      </c>
      <c r="E24" s="4"/>
      <c r="F24" s="7">
        <f t="shared" si="0"/>
        <v>8.8999999999999986</v>
      </c>
      <c r="G24" s="8">
        <f t="shared" si="1"/>
        <v>0.29166666666666663</v>
      </c>
      <c r="H24" s="4">
        <f t="shared" si="2"/>
        <v>24.000000000000028</v>
      </c>
      <c r="I24" s="4"/>
      <c r="J24" s="8">
        <f t="shared" si="3"/>
        <v>0.3</v>
      </c>
      <c r="K24" s="9">
        <f t="shared" si="4"/>
        <v>1079.9999999999991</v>
      </c>
    </row>
    <row r="25" spans="1:36">
      <c r="A25" t="s">
        <v>28</v>
      </c>
      <c r="B25" s="4">
        <v>610</v>
      </c>
      <c r="C25" s="11">
        <f t="shared" si="5"/>
        <v>0.3</v>
      </c>
      <c r="D25" s="12">
        <v>9.1</v>
      </c>
      <c r="E25" s="4"/>
      <c r="F25" s="7">
        <f t="shared" si="0"/>
        <v>9.4499999999999993</v>
      </c>
      <c r="G25" s="8">
        <f t="shared" si="1"/>
        <v>0.30833333333333335</v>
      </c>
      <c r="H25" s="4">
        <f t="shared" si="2"/>
        <v>42.000000000000071</v>
      </c>
      <c r="I25" s="4"/>
      <c r="J25" s="8">
        <f t="shared" si="3"/>
        <v>0.31666666666666665</v>
      </c>
      <c r="K25" s="9">
        <f t="shared" si="4"/>
        <v>1080.0000000000005</v>
      </c>
    </row>
    <row r="26" spans="1:36">
      <c r="B26" s="4">
        <v>611</v>
      </c>
      <c r="C26" s="11">
        <f t="shared" si="5"/>
        <v>0.31666666666666665</v>
      </c>
      <c r="D26" s="12">
        <v>9.8000000000000007</v>
      </c>
      <c r="E26" s="4"/>
      <c r="F26" s="7">
        <f t="shared" si="0"/>
        <v>10.3</v>
      </c>
      <c r="G26" s="8">
        <f t="shared" si="1"/>
        <v>0.32499999999999996</v>
      </c>
      <c r="H26" s="4">
        <f t="shared" si="2"/>
        <v>60.000000000000014</v>
      </c>
      <c r="I26" s="4"/>
      <c r="J26" s="8">
        <f t="shared" si="3"/>
        <v>0.33333333333333331</v>
      </c>
      <c r="K26" s="9">
        <f t="shared" si="4"/>
        <v>719.99999999999523</v>
      </c>
    </row>
    <row r="27" spans="1:36">
      <c r="B27" s="4">
        <v>612</v>
      </c>
      <c r="C27" s="11">
        <f t="shared" si="5"/>
        <v>0.33333333333333331</v>
      </c>
      <c r="D27" s="12">
        <v>10.8</v>
      </c>
      <c r="E27" s="4"/>
      <c r="F27" s="7">
        <f t="shared" si="0"/>
        <v>11.4</v>
      </c>
      <c r="G27" s="8">
        <f t="shared" si="1"/>
        <v>0.34166666666666667</v>
      </c>
      <c r="H27" s="4">
        <f t="shared" si="2"/>
        <v>71.999999999999972</v>
      </c>
      <c r="I27" s="4"/>
      <c r="J27" s="8">
        <f t="shared" si="3"/>
        <v>0.35</v>
      </c>
      <c r="K27" s="9">
        <f t="shared" si="4"/>
        <v>720.00000000000682</v>
      </c>
    </row>
    <row r="28" spans="1:36">
      <c r="B28" s="4">
        <v>613</v>
      </c>
      <c r="C28" s="11">
        <f t="shared" si="5"/>
        <v>0.35</v>
      </c>
      <c r="D28" s="12">
        <v>12</v>
      </c>
      <c r="E28" s="4"/>
      <c r="F28" s="7">
        <f t="shared" si="0"/>
        <v>12.7</v>
      </c>
      <c r="G28" s="8">
        <f t="shared" si="1"/>
        <v>0.35833333333333328</v>
      </c>
      <c r="H28" s="4">
        <f t="shared" si="2"/>
        <v>84.000000000000043</v>
      </c>
      <c r="I28" s="4"/>
      <c r="J28" s="8">
        <f t="shared" si="3"/>
        <v>0.36666666666666664</v>
      </c>
      <c r="K28" s="9">
        <f t="shared" si="4"/>
        <v>359.99999999999716</v>
      </c>
    </row>
    <row r="29" spans="1:36">
      <c r="A29" t="s">
        <v>32</v>
      </c>
      <c r="B29" s="4">
        <v>614</v>
      </c>
      <c r="C29" s="11">
        <f t="shared" si="5"/>
        <v>0.36666666666666664</v>
      </c>
      <c r="D29" s="12">
        <v>13.4</v>
      </c>
      <c r="E29" s="4"/>
      <c r="F29" s="7">
        <f t="shared" si="0"/>
        <v>14.15</v>
      </c>
      <c r="G29" s="8">
        <f t="shared" si="1"/>
        <v>0.375</v>
      </c>
      <c r="H29" s="4">
        <f t="shared" si="2"/>
        <v>90.000000000000014</v>
      </c>
      <c r="I29" s="4"/>
      <c r="J29" s="8">
        <f t="shared" si="3"/>
        <v>0.3833333333333333</v>
      </c>
      <c r="K29" s="9">
        <f t="shared" si="4"/>
        <v>-1800.0000000000123</v>
      </c>
    </row>
    <row r="30" spans="1:36">
      <c r="B30" s="4">
        <v>615</v>
      </c>
      <c r="C30" s="11">
        <f t="shared" si="5"/>
        <v>0.3833333333333333</v>
      </c>
      <c r="D30" s="12">
        <v>14.9</v>
      </c>
      <c r="E30" s="4"/>
      <c r="F30" s="7">
        <f t="shared" si="0"/>
        <v>15.4</v>
      </c>
      <c r="G30" s="8">
        <f t="shared" si="1"/>
        <v>0.39166666666666666</v>
      </c>
      <c r="H30" s="4">
        <f t="shared" si="2"/>
        <v>59.999999999999815</v>
      </c>
      <c r="I30" s="4"/>
      <c r="J30" s="8">
        <f t="shared" si="3"/>
        <v>0.4</v>
      </c>
      <c r="K30" s="9">
        <f t="shared" si="4"/>
        <v>-719.9999999999925</v>
      </c>
    </row>
    <row r="31" spans="1:36">
      <c r="B31" s="4">
        <v>616</v>
      </c>
      <c r="C31" s="11">
        <f t="shared" si="5"/>
        <v>0.4</v>
      </c>
      <c r="D31" s="12">
        <v>15.9</v>
      </c>
      <c r="E31" s="4"/>
      <c r="F31" s="7">
        <f t="shared" si="0"/>
        <v>16.3</v>
      </c>
      <c r="G31" s="8">
        <f t="shared" si="1"/>
        <v>0.40833333333333333</v>
      </c>
      <c r="H31" s="4">
        <f t="shared" si="2"/>
        <v>47.999999999999943</v>
      </c>
      <c r="I31" s="4"/>
      <c r="J31" s="8">
        <f t="shared" si="3"/>
        <v>0.41666666666666669</v>
      </c>
      <c r="K31" s="9">
        <f t="shared" si="4"/>
        <v>-719.99999999998886</v>
      </c>
    </row>
    <row r="32" spans="1:36">
      <c r="B32" s="4">
        <v>617</v>
      </c>
      <c r="C32" s="11">
        <f t="shared" si="5"/>
        <v>0.41666666666666669</v>
      </c>
      <c r="D32" s="12">
        <v>16.7</v>
      </c>
      <c r="F32" s="7">
        <f t="shared" si="0"/>
        <v>17</v>
      </c>
      <c r="G32" s="8">
        <f t="shared" si="1"/>
        <v>0.42500000000000004</v>
      </c>
      <c r="H32" s="4">
        <f t="shared" si="2"/>
        <v>36.000000000000092</v>
      </c>
      <c r="J32" s="8">
        <f t="shared" si="3"/>
        <v>0.43333333333333335</v>
      </c>
      <c r="K32" s="9">
        <f t="shared" si="4"/>
        <v>-900.00000000001614</v>
      </c>
    </row>
    <row r="33" spans="1:52">
      <c r="B33" s="4">
        <v>618</v>
      </c>
      <c r="C33" s="11">
        <f t="shared" si="5"/>
        <v>0.43333333333333335</v>
      </c>
      <c r="D33" s="12">
        <v>17.3</v>
      </c>
      <c r="F33" s="7">
        <f t="shared" si="0"/>
        <v>17.475000000000001</v>
      </c>
      <c r="G33" s="8">
        <f t="shared" si="1"/>
        <v>0.44166666666666665</v>
      </c>
      <c r="H33" s="4">
        <f t="shared" si="2"/>
        <v>20.999999999999876</v>
      </c>
      <c r="J33" s="8">
        <f t="shared" si="3"/>
        <v>0.45</v>
      </c>
      <c r="K33" s="9">
        <f t="shared" si="4"/>
        <v>360.000000000017</v>
      </c>
      <c r="N33" s="22" t="s">
        <v>38</v>
      </c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</row>
    <row r="34" spans="1:52">
      <c r="B34" s="4">
        <v>619</v>
      </c>
      <c r="C34" s="11">
        <f t="shared" si="5"/>
        <v>0.45</v>
      </c>
      <c r="D34" s="12">
        <v>17.649999999999999</v>
      </c>
      <c r="F34" s="7">
        <f t="shared" si="0"/>
        <v>17.875</v>
      </c>
      <c r="G34" s="8">
        <f t="shared" si="1"/>
        <v>0.45833333333333337</v>
      </c>
      <c r="H34" s="4">
        <f t="shared" si="2"/>
        <v>27.000000000000178</v>
      </c>
      <c r="J34" s="8">
        <f t="shared" si="3"/>
        <v>0.46666666666666667</v>
      </c>
      <c r="K34" s="9">
        <f t="shared" si="4"/>
        <v>-540.00000000002262</v>
      </c>
    </row>
    <row r="35" spans="1:52">
      <c r="B35" s="4">
        <v>620</v>
      </c>
      <c r="C35" s="11">
        <f t="shared" si="5"/>
        <v>0.46666666666666667</v>
      </c>
      <c r="D35" s="12">
        <v>18.100000000000001</v>
      </c>
      <c r="F35" s="7">
        <f t="shared" si="0"/>
        <v>18.25</v>
      </c>
      <c r="G35" s="8">
        <f t="shared" si="1"/>
        <v>0.47499999999999998</v>
      </c>
      <c r="H35" s="4">
        <f t="shared" si="2"/>
        <v>17.999999999999833</v>
      </c>
      <c r="J35" s="8">
        <f t="shared" si="3"/>
        <v>0.48333333333333334</v>
      </c>
      <c r="K35" s="9">
        <f t="shared" si="4"/>
        <v>1080.0000000000123</v>
      </c>
    </row>
    <row r="36" spans="1:52">
      <c r="B36" s="4">
        <v>621</v>
      </c>
      <c r="C36" s="11">
        <f t="shared" si="5"/>
        <v>0.48333333333333334</v>
      </c>
      <c r="D36" s="12">
        <v>18.399999999999999</v>
      </c>
      <c r="F36" s="7">
        <f t="shared" si="0"/>
        <v>18.7</v>
      </c>
      <c r="G36" s="8">
        <f t="shared" si="1"/>
        <v>0.4916666666666667</v>
      </c>
      <c r="H36" s="4">
        <f t="shared" si="2"/>
        <v>36.000000000000092</v>
      </c>
      <c r="J36" s="8">
        <f t="shared" si="3"/>
        <v>0.5</v>
      </c>
      <c r="K36" s="9">
        <f t="shared" si="4"/>
        <v>-720.00000000000807</v>
      </c>
    </row>
    <row r="37" spans="1:52">
      <c r="A37" t="s">
        <v>29</v>
      </c>
      <c r="B37" s="4">
        <v>622</v>
      </c>
      <c r="C37" s="11">
        <f t="shared" si="5"/>
        <v>0.5</v>
      </c>
      <c r="D37" s="12">
        <v>19</v>
      </c>
      <c r="F37" s="7">
        <f t="shared" si="0"/>
        <v>19.2</v>
      </c>
      <c r="G37" s="8">
        <f t="shared" si="1"/>
        <v>0.5083333333333333</v>
      </c>
      <c r="H37" s="4">
        <f t="shared" si="2"/>
        <v>24</v>
      </c>
      <c r="J37" s="8">
        <f t="shared" si="3"/>
        <v>0.51666666666666661</v>
      </c>
      <c r="K37" s="9">
        <f t="shared" si="4"/>
        <v>1080.0000000000064</v>
      </c>
    </row>
    <row r="38" spans="1:52">
      <c r="B38" s="4">
        <v>623</v>
      </c>
      <c r="C38" s="11">
        <f t="shared" si="5"/>
        <v>0.51666666666666661</v>
      </c>
      <c r="D38" s="12">
        <v>19.399999999999999</v>
      </c>
      <c r="F38" s="7">
        <f t="shared" si="0"/>
        <v>19.75</v>
      </c>
      <c r="G38" s="8">
        <f t="shared" si="1"/>
        <v>0.52499999999999991</v>
      </c>
      <c r="H38" s="4">
        <f t="shared" si="2"/>
        <v>42.000000000000043</v>
      </c>
      <c r="J38" s="8">
        <f t="shared" si="3"/>
        <v>0.53333333333333333</v>
      </c>
      <c r="K38" s="9">
        <f t="shared" si="4"/>
        <v>1439.9999999999638</v>
      </c>
    </row>
    <row r="39" spans="1:52">
      <c r="B39" s="4">
        <v>624</v>
      </c>
      <c r="C39" s="11">
        <f t="shared" si="5"/>
        <v>0.53333333333333333</v>
      </c>
      <c r="D39" s="12">
        <v>20.100000000000001</v>
      </c>
      <c r="F39" s="7">
        <f t="shared" si="0"/>
        <v>20.65</v>
      </c>
      <c r="G39" s="8">
        <f t="shared" si="1"/>
        <v>0.54166666666666674</v>
      </c>
      <c r="H39" s="4">
        <f t="shared" si="2"/>
        <v>65.999999999999673</v>
      </c>
      <c r="J39" s="8">
        <f t="shared" si="3"/>
        <v>0.55000000000000004</v>
      </c>
      <c r="K39" s="9">
        <f t="shared" si="4"/>
        <v>360.00000000003365</v>
      </c>
    </row>
    <row r="40" spans="1:52">
      <c r="B40" s="4">
        <v>625</v>
      </c>
      <c r="C40" s="11">
        <f t="shared" si="5"/>
        <v>0.55000000000000004</v>
      </c>
      <c r="D40" s="12">
        <v>21.2</v>
      </c>
      <c r="F40" s="7">
        <f t="shared" si="0"/>
        <v>21.799999999999997</v>
      </c>
      <c r="G40" s="8">
        <f t="shared" si="1"/>
        <v>0.55833333333333335</v>
      </c>
      <c r="H40" s="4">
        <f t="shared" si="2"/>
        <v>72.000000000000213</v>
      </c>
      <c r="J40" s="8">
        <f t="shared" si="3"/>
        <v>0.56666666666666665</v>
      </c>
      <c r="K40" s="9">
        <f t="shared" si="4"/>
        <v>1079.9999999999741</v>
      </c>
    </row>
    <row r="41" spans="1:52">
      <c r="B41" s="4">
        <v>626</v>
      </c>
      <c r="C41" s="11">
        <f t="shared" si="5"/>
        <v>0.56666666666666665</v>
      </c>
      <c r="D41" s="12">
        <v>22.4</v>
      </c>
      <c r="F41" s="7">
        <f t="shared" si="0"/>
        <v>23.15</v>
      </c>
      <c r="G41" s="8">
        <f t="shared" si="1"/>
        <v>0.57499999999999996</v>
      </c>
      <c r="H41" s="4">
        <f t="shared" si="2"/>
        <v>89.999999999999716</v>
      </c>
      <c r="J41" s="8">
        <f t="shared" si="3"/>
        <v>0.58333333333333337</v>
      </c>
      <c r="K41" s="9">
        <f t="shared" si="4"/>
        <v>1080.0000000000393</v>
      </c>
    </row>
    <row r="42" spans="1:52">
      <c r="B42" s="4">
        <v>627</v>
      </c>
      <c r="C42" s="11">
        <f t="shared" si="5"/>
        <v>0.58333333333333337</v>
      </c>
      <c r="D42" s="12">
        <v>23.9</v>
      </c>
      <c r="F42" s="7">
        <f t="shared" si="0"/>
        <v>24.799999999999997</v>
      </c>
      <c r="G42" s="8">
        <f t="shared" si="1"/>
        <v>0.59166666666666667</v>
      </c>
      <c r="H42" s="4">
        <f t="shared" si="2"/>
        <v>108.00000000000043</v>
      </c>
    </row>
    <row r="43" spans="1:52">
      <c r="B43" s="4">
        <v>628</v>
      </c>
      <c r="C43" s="11">
        <f t="shared" si="5"/>
        <v>0.6</v>
      </c>
      <c r="D43" s="12">
        <v>25.7</v>
      </c>
      <c r="F43" s="7" t="s">
        <v>11</v>
      </c>
      <c r="G43" s="8" t="s">
        <v>11</v>
      </c>
    </row>
    <row r="44" spans="1:52">
      <c r="B44" s="4"/>
      <c r="C44" s="11"/>
      <c r="D44" s="12"/>
      <c r="F44" s="7"/>
      <c r="G44" s="8"/>
    </row>
    <row r="45" spans="1:52">
      <c r="A45" s="14" t="s">
        <v>17</v>
      </c>
      <c r="B45" s="4"/>
      <c r="C45" s="17" t="s">
        <v>20</v>
      </c>
      <c r="H45" s="17" t="s">
        <v>21</v>
      </c>
      <c r="X45" s="19" t="s">
        <v>0</v>
      </c>
      <c r="Y45" s="20"/>
      <c r="Z45" s="20"/>
      <c r="AA45" s="20"/>
      <c r="AB45" s="20"/>
      <c r="AF45" s="21" t="s">
        <v>19</v>
      </c>
      <c r="AG45" s="21"/>
      <c r="AH45" s="21"/>
      <c r="AI45" s="21"/>
      <c r="AJ45" s="21"/>
    </row>
    <row r="46" spans="1:52">
      <c r="M46" s="10" t="s">
        <v>11</v>
      </c>
      <c r="N46" s="10"/>
      <c r="O46" s="10" t="s">
        <v>11</v>
      </c>
      <c r="P46" s="10"/>
      <c r="Q46" s="10" t="s">
        <v>11</v>
      </c>
      <c r="R46" s="10"/>
      <c r="S46" s="10" t="s">
        <v>12</v>
      </c>
      <c r="T46" s="10"/>
      <c r="U46" s="10" t="s">
        <v>13</v>
      </c>
      <c r="V46" s="10"/>
      <c r="W46" s="15" t="s">
        <v>14</v>
      </c>
      <c r="X46" s="16" t="s">
        <v>35</v>
      </c>
      <c r="AC46" s="10" t="s">
        <v>15</v>
      </c>
      <c r="AF46" s="21" t="s">
        <v>34</v>
      </c>
      <c r="AG46" s="21"/>
      <c r="AH46" s="21"/>
      <c r="AI46" s="21"/>
      <c r="AJ46" s="21"/>
    </row>
    <row r="47" spans="1:52">
      <c r="A47" s="18" t="s">
        <v>24</v>
      </c>
      <c r="B47" s="18"/>
      <c r="C47" s="1">
        <v>1.6666666666666666E-2</v>
      </c>
      <c r="D47" s="2" t="s">
        <v>3</v>
      </c>
    </row>
    <row r="49" spans="1:36">
      <c r="B49" s="4" t="s">
        <v>5</v>
      </c>
      <c r="C49" s="4" t="s">
        <v>4</v>
      </c>
      <c r="D49" s="4" t="s">
        <v>2</v>
      </c>
      <c r="E49" s="4"/>
      <c r="F49" s="4" t="s">
        <v>7</v>
      </c>
      <c r="G49" s="4" t="s">
        <v>8</v>
      </c>
      <c r="H49" s="4" t="s">
        <v>6</v>
      </c>
      <c r="I49" s="4"/>
      <c r="J49" s="4" t="s">
        <v>10</v>
      </c>
      <c r="K49" s="4" t="s">
        <v>9</v>
      </c>
      <c r="O49" s="3"/>
      <c r="Q49" s="3"/>
    </row>
    <row r="50" spans="1:36">
      <c r="B50" s="4">
        <v>600</v>
      </c>
      <c r="C50" s="11">
        <v>0</v>
      </c>
      <c r="D50" s="12">
        <v>0</v>
      </c>
      <c r="E50" s="4"/>
      <c r="F50" s="7">
        <f>(D51+D50)/2</f>
        <v>0.15</v>
      </c>
      <c r="G50" s="8">
        <f>(C51+C50)/2</f>
        <v>8.3333333333333332E-3</v>
      </c>
      <c r="H50" s="4">
        <f>(D51-D50)/(C51-C50)</f>
        <v>18</v>
      </c>
      <c r="I50" s="4"/>
      <c r="J50" s="8">
        <f>C51</f>
        <v>1.6666666666666666E-2</v>
      </c>
      <c r="K50" s="9">
        <f>(H51-H50)/(G51-G50)</f>
        <v>180.00000000000017</v>
      </c>
    </row>
    <row r="51" spans="1:36">
      <c r="B51" s="4">
        <v>601</v>
      </c>
      <c r="C51" s="11">
        <f>$C$4*(B51-B$50)</f>
        <v>1.6666666666666666E-2</v>
      </c>
      <c r="D51" s="12">
        <v>0.3</v>
      </c>
      <c r="E51" s="4"/>
      <c r="F51" s="7">
        <f t="shared" ref="F51:F85" si="6">(D52+D51)/2</f>
        <v>0.47499999999999998</v>
      </c>
      <c r="G51" s="8">
        <f t="shared" ref="G51:G85" si="7">(C52+C51)/2</f>
        <v>2.5000000000000001E-2</v>
      </c>
      <c r="H51" s="4">
        <f t="shared" ref="H51:H85" si="8">(D52-D51)/(C52-C51)</f>
        <v>21.000000000000004</v>
      </c>
      <c r="I51" s="4"/>
      <c r="J51" s="8">
        <f t="shared" ref="J51:J84" si="9">C52</f>
        <v>3.3333333333333333E-2</v>
      </c>
      <c r="K51" s="9">
        <f t="shared" ref="K51:K84" si="10">(H52-H51)/(G52-G51)</f>
        <v>1079.9999999999991</v>
      </c>
    </row>
    <row r="52" spans="1:36">
      <c r="B52" s="4">
        <v>602</v>
      </c>
      <c r="C52" s="11">
        <f t="shared" ref="C52:C86" si="11">$C$4*(B52-B$50)</f>
        <v>3.3333333333333333E-2</v>
      </c>
      <c r="D52" s="12">
        <v>0.65</v>
      </c>
      <c r="E52" s="4"/>
      <c r="F52" s="7">
        <f t="shared" si="6"/>
        <v>0.97500000000000009</v>
      </c>
      <c r="G52" s="8">
        <f t="shared" si="7"/>
        <v>4.1666666666666671E-2</v>
      </c>
      <c r="H52" s="4">
        <f t="shared" si="8"/>
        <v>38.999999999999993</v>
      </c>
      <c r="I52" s="4"/>
      <c r="J52" s="8">
        <f t="shared" si="9"/>
        <v>0.05</v>
      </c>
      <c r="K52" s="9">
        <f t="shared" si="10"/>
        <v>1260.0000000000007</v>
      </c>
    </row>
    <row r="53" spans="1:36">
      <c r="B53" s="4">
        <v>603</v>
      </c>
      <c r="C53" s="11">
        <f t="shared" si="11"/>
        <v>0.05</v>
      </c>
      <c r="D53" s="12">
        <v>1.3</v>
      </c>
      <c r="E53" s="4"/>
      <c r="F53" s="7">
        <f t="shared" si="6"/>
        <v>1.7999999999999998</v>
      </c>
      <c r="G53" s="8">
        <f t="shared" si="7"/>
        <v>5.8333333333333334E-2</v>
      </c>
      <c r="H53" s="4">
        <f t="shared" si="8"/>
        <v>60</v>
      </c>
      <c r="I53" s="4"/>
      <c r="J53" s="8">
        <f t="shared" si="9"/>
        <v>6.6666666666666666E-2</v>
      </c>
      <c r="K53" s="9">
        <f t="shared" si="10"/>
        <v>360.00000000000091</v>
      </c>
    </row>
    <row r="54" spans="1:36">
      <c r="B54" s="4">
        <v>604</v>
      </c>
      <c r="C54" s="11">
        <f t="shared" si="11"/>
        <v>6.6666666666666666E-2</v>
      </c>
      <c r="D54" s="12">
        <v>2.2999999999999998</v>
      </c>
      <c r="E54" s="4"/>
      <c r="F54" s="7">
        <f t="shared" si="6"/>
        <v>2.8499999999999996</v>
      </c>
      <c r="G54" s="8">
        <f t="shared" si="7"/>
        <v>7.4999999999999997E-2</v>
      </c>
      <c r="H54" s="4">
        <f t="shared" si="8"/>
        <v>66.000000000000014</v>
      </c>
      <c r="I54" s="4"/>
      <c r="J54" s="8">
        <f t="shared" si="9"/>
        <v>8.3333333333333329E-2</v>
      </c>
      <c r="K54" s="9">
        <f t="shared" si="10"/>
        <v>359.99999999999551</v>
      </c>
    </row>
    <row r="55" spans="1:36">
      <c r="A55" s="3" t="s">
        <v>27</v>
      </c>
      <c r="B55" s="4">
        <v>605</v>
      </c>
      <c r="C55" s="11">
        <f t="shared" si="11"/>
        <v>8.3333333333333329E-2</v>
      </c>
      <c r="D55" s="12">
        <v>3.4</v>
      </c>
      <c r="E55" s="4"/>
      <c r="F55" s="7">
        <f t="shared" si="6"/>
        <v>4</v>
      </c>
      <c r="G55" s="8">
        <f t="shared" si="7"/>
        <v>9.1666666666666674E-2</v>
      </c>
      <c r="H55" s="4">
        <f t="shared" si="8"/>
        <v>71.999999999999943</v>
      </c>
      <c r="I55" s="4"/>
      <c r="J55" s="8">
        <f t="shared" si="9"/>
        <v>0.1</v>
      </c>
      <c r="K55" s="9">
        <f t="shared" si="10"/>
        <v>-1439.9999999999934</v>
      </c>
    </row>
    <row r="56" spans="1:36">
      <c r="B56" s="4">
        <v>606</v>
      </c>
      <c r="C56" s="11">
        <f t="shared" si="11"/>
        <v>0.1</v>
      </c>
      <c r="D56" s="12">
        <v>4.5999999999999996</v>
      </c>
      <c r="E56" s="4"/>
      <c r="F56" s="7">
        <f t="shared" si="6"/>
        <v>5</v>
      </c>
      <c r="G56" s="8">
        <f t="shared" si="7"/>
        <v>0.10833333333333334</v>
      </c>
      <c r="H56" s="4">
        <f t="shared" si="8"/>
        <v>48.000000000000057</v>
      </c>
      <c r="I56" s="4"/>
      <c r="J56" s="8">
        <f t="shared" si="9"/>
        <v>0.11666666666666667</v>
      </c>
      <c r="K56" s="9">
        <f t="shared" si="10"/>
        <v>-720.00000000000443</v>
      </c>
    </row>
    <row r="57" spans="1:36">
      <c r="B57" s="4">
        <v>607</v>
      </c>
      <c r="C57" s="11">
        <f t="shared" si="11"/>
        <v>0.11666666666666667</v>
      </c>
      <c r="D57" s="12">
        <v>5.4</v>
      </c>
      <c r="E57" s="4"/>
      <c r="F57" s="7">
        <f t="shared" si="6"/>
        <v>5.7</v>
      </c>
      <c r="G57" s="8">
        <f t="shared" si="7"/>
        <v>0.125</v>
      </c>
      <c r="H57" s="4">
        <f t="shared" si="8"/>
        <v>35.999999999999986</v>
      </c>
      <c r="I57" s="4"/>
      <c r="J57" s="8">
        <f t="shared" si="9"/>
        <v>0.13333333333333333</v>
      </c>
      <c r="K57" s="9">
        <f t="shared" si="10"/>
        <v>-719.99999999999761</v>
      </c>
    </row>
    <row r="58" spans="1:36" s="3" customFormat="1">
      <c r="B58" s="4">
        <v>608</v>
      </c>
      <c r="C58" s="11">
        <f t="shared" si="11"/>
        <v>0.13333333333333333</v>
      </c>
      <c r="D58" s="13">
        <v>6</v>
      </c>
      <c r="E58" s="6"/>
      <c r="F58" s="7">
        <f t="shared" si="6"/>
        <v>6.2</v>
      </c>
      <c r="G58" s="8">
        <f t="shared" si="7"/>
        <v>0.14166666666666666</v>
      </c>
      <c r="H58" s="4">
        <f t="shared" si="8"/>
        <v>24.000000000000028</v>
      </c>
      <c r="I58" s="6"/>
      <c r="J58" s="8">
        <f t="shared" si="9"/>
        <v>0.15</v>
      </c>
      <c r="K58" s="9">
        <f t="shared" si="10"/>
        <v>-3.4106051316484817E-12</v>
      </c>
      <c r="W58" s="16"/>
      <c r="X58" s="16"/>
      <c r="Y58" s="16"/>
      <c r="Z58" s="16"/>
      <c r="AA58" s="16"/>
      <c r="AB58" s="16"/>
      <c r="AF58" s="16"/>
      <c r="AG58" s="16"/>
      <c r="AH58" s="16"/>
      <c r="AI58" s="16"/>
      <c r="AJ58" s="16"/>
    </row>
    <row r="59" spans="1:36" s="3" customFormat="1">
      <c r="B59" s="4">
        <v>609</v>
      </c>
      <c r="C59" s="11">
        <f t="shared" si="11"/>
        <v>0.15</v>
      </c>
      <c r="D59" s="13">
        <v>6.4</v>
      </c>
      <c r="E59" s="6"/>
      <c r="F59" s="7">
        <f t="shared" si="6"/>
        <v>6.6</v>
      </c>
      <c r="G59" s="8">
        <f t="shared" si="7"/>
        <v>0.15833333333333333</v>
      </c>
      <c r="H59" s="4">
        <f t="shared" si="8"/>
        <v>23.999999999999972</v>
      </c>
      <c r="I59" s="6"/>
      <c r="J59" s="8">
        <f t="shared" si="9"/>
        <v>0.16666666666666666</v>
      </c>
      <c r="K59" s="9">
        <f t="shared" si="10"/>
        <v>3.4106051316484817E-12</v>
      </c>
      <c r="W59" s="16"/>
      <c r="X59" s="16"/>
      <c r="Y59" s="16"/>
      <c r="Z59" s="16"/>
      <c r="AA59" s="16"/>
      <c r="AB59" s="16"/>
      <c r="AF59" s="16"/>
      <c r="AG59" s="16"/>
      <c r="AH59" s="16"/>
      <c r="AI59" s="16"/>
      <c r="AJ59" s="16"/>
    </row>
    <row r="60" spans="1:36" s="3" customFormat="1">
      <c r="B60" s="4">
        <v>610</v>
      </c>
      <c r="C60" s="11">
        <f t="shared" si="11"/>
        <v>0.16666666666666666</v>
      </c>
      <c r="D60" s="13">
        <v>6.8</v>
      </c>
      <c r="E60" s="6"/>
      <c r="F60" s="7">
        <f t="shared" si="6"/>
        <v>7</v>
      </c>
      <c r="G60" s="8">
        <f t="shared" si="7"/>
        <v>0.17499999999999999</v>
      </c>
      <c r="H60" s="4">
        <f t="shared" si="8"/>
        <v>24.000000000000028</v>
      </c>
      <c r="I60" s="6"/>
      <c r="J60" s="8">
        <f t="shared" si="9"/>
        <v>0.18333333333333332</v>
      </c>
      <c r="K60" s="9">
        <f t="shared" si="10"/>
        <v>-5.7553961596568131E-12</v>
      </c>
      <c r="W60" s="16"/>
      <c r="X60" s="16"/>
      <c r="Y60" s="16"/>
      <c r="Z60" s="16"/>
      <c r="AA60" s="16"/>
      <c r="AB60" s="16"/>
      <c r="AF60" s="16"/>
      <c r="AG60" s="16"/>
      <c r="AH60" s="16"/>
      <c r="AI60" s="16"/>
      <c r="AJ60" s="16"/>
    </row>
    <row r="61" spans="1:36" s="3" customFormat="1">
      <c r="B61" s="4">
        <v>611</v>
      </c>
      <c r="C61" s="11">
        <f t="shared" si="11"/>
        <v>0.18333333333333332</v>
      </c>
      <c r="D61" s="13">
        <v>7.2</v>
      </c>
      <c r="E61" s="6"/>
      <c r="F61" s="7">
        <f t="shared" si="6"/>
        <v>7.4</v>
      </c>
      <c r="G61" s="8">
        <f t="shared" si="7"/>
        <v>0.19166666666666665</v>
      </c>
      <c r="H61" s="4">
        <f t="shared" si="8"/>
        <v>23.999999999999932</v>
      </c>
      <c r="I61" s="6"/>
      <c r="J61" s="8">
        <f t="shared" si="9"/>
        <v>0.2</v>
      </c>
      <c r="K61" s="9">
        <f t="shared" si="10"/>
        <v>5.7553961596568034E-12</v>
      </c>
      <c r="W61" s="16"/>
      <c r="X61" s="16"/>
      <c r="Y61" s="16"/>
      <c r="Z61" s="16"/>
      <c r="AA61" s="16"/>
      <c r="AB61" s="16"/>
      <c r="AF61" s="16"/>
      <c r="AG61" s="16"/>
      <c r="AH61" s="16"/>
      <c r="AI61" s="16"/>
      <c r="AJ61" s="16"/>
    </row>
    <row r="62" spans="1:36" s="3" customFormat="1">
      <c r="B62" s="4">
        <v>612</v>
      </c>
      <c r="C62" s="11">
        <f t="shared" si="11"/>
        <v>0.2</v>
      </c>
      <c r="D62" s="13">
        <v>7.6</v>
      </c>
      <c r="E62" s="6"/>
      <c r="F62" s="7">
        <f t="shared" si="6"/>
        <v>7.8</v>
      </c>
      <c r="G62" s="8">
        <f t="shared" si="7"/>
        <v>0.20833333333333334</v>
      </c>
      <c r="H62" s="4">
        <f t="shared" si="8"/>
        <v>24.000000000000028</v>
      </c>
      <c r="I62" s="6"/>
      <c r="J62" s="8">
        <f t="shared" si="9"/>
        <v>0.21666666666666667</v>
      </c>
      <c r="K62" s="9">
        <f t="shared" si="10"/>
        <v>-359.99999999999903</v>
      </c>
      <c r="W62" s="16"/>
      <c r="X62" s="16"/>
      <c r="Y62" s="16"/>
      <c r="Z62" s="16"/>
      <c r="AA62" s="16"/>
      <c r="AB62" s="16"/>
      <c r="AF62" s="16"/>
      <c r="AG62" s="16"/>
      <c r="AH62" s="16"/>
      <c r="AI62" s="16"/>
      <c r="AJ62" s="16"/>
    </row>
    <row r="63" spans="1:36" s="3" customFormat="1">
      <c r="B63" s="4">
        <v>613</v>
      </c>
      <c r="C63" s="11">
        <f t="shared" si="11"/>
        <v>0.21666666666666667</v>
      </c>
      <c r="D63" s="13">
        <v>8</v>
      </c>
      <c r="E63" s="6"/>
      <c r="F63" s="7">
        <f t="shared" si="6"/>
        <v>8.15</v>
      </c>
      <c r="G63" s="8">
        <f t="shared" si="7"/>
        <v>0.22500000000000001</v>
      </c>
      <c r="H63" s="4">
        <f t="shared" si="8"/>
        <v>18.000000000000046</v>
      </c>
      <c r="I63" s="6"/>
      <c r="J63" s="8">
        <f t="shared" si="9"/>
        <v>0.23333333333333334</v>
      </c>
      <c r="K63" s="9">
        <f t="shared" si="10"/>
        <v>359.99999999999261</v>
      </c>
      <c r="W63" s="16"/>
      <c r="X63" s="16"/>
      <c r="Y63" s="16"/>
      <c r="Z63" s="16"/>
      <c r="AA63" s="16"/>
      <c r="AB63" s="16"/>
      <c r="AF63" s="16"/>
      <c r="AG63" s="16"/>
      <c r="AH63" s="16"/>
      <c r="AI63" s="16"/>
      <c r="AJ63" s="16"/>
    </row>
    <row r="64" spans="1:36">
      <c r="B64" s="4">
        <v>614</v>
      </c>
      <c r="C64" s="11">
        <f t="shared" si="11"/>
        <v>0.23333333333333334</v>
      </c>
      <c r="D64" s="12">
        <v>8.3000000000000007</v>
      </c>
      <c r="E64" s="4"/>
      <c r="F64" s="7">
        <f t="shared" si="6"/>
        <v>8.5</v>
      </c>
      <c r="G64" s="8">
        <f t="shared" si="7"/>
        <v>0.24166666666666667</v>
      </c>
      <c r="H64" s="4">
        <f t="shared" si="8"/>
        <v>23.999999999999922</v>
      </c>
      <c r="I64" s="4"/>
      <c r="J64" s="8">
        <f t="shared" si="9"/>
        <v>0.25</v>
      </c>
      <c r="K64" s="9">
        <f t="shared" si="10"/>
        <v>720.0000000000116</v>
      </c>
    </row>
    <row r="65" spans="1:52">
      <c r="A65" t="s">
        <v>28</v>
      </c>
      <c r="B65" s="4">
        <v>615</v>
      </c>
      <c r="C65" s="11">
        <f t="shared" si="11"/>
        <v>0.25</v>
      </c>
      <c r="D65" s="12">
        <v>8.6999999999999993</v>
      </c>
      <c r="E65" s="4"/>
      <c r="F65" s="7">
        <f t="shared" si="6"/>
        <v>9</v>
      </c>
      <c r="G65" s="8">
        <f t="shared" si="7"/>
        <v>0.2583333333333333</v>
      </c>
      <c r="H65" s="4">
        <f t="shared" si="8"/>
        <v>36.000000000000092</v>
      </c>
      <c r="I65" s="4"/>
      <c r="J65" s="8">
        <f t="shared" si="9"/>
        <v>0.26666666666666666</v>
      </c>
      <c r="K65" s="9">
        <f t="shared" si="10"/>
        <v>-6.3948846218408815E-12</v>
      </c>
    </row>
    <row r="66" spans="1:52">
      <c r="B66" s="4">
        <v>616</v>
      </c>
      <c r="C66" s="11">
        <f t="shared" si="11"/>
        <v>0.26666666666666666</v>
      </c>
      <c r="D66" s="12">
        <v>9.3000000000000007</v>
      </c>
      <c r="E66" s="4"/>
      <c r="F66" s="7">
        <f t="shared" si="6"/>
        <v>9.6000000000000014</v>
      </c>
      <c r="G66" s="8">
        <f t="shared" si="7"/>
        <v>0.27500000000000002</v>
      </c>
      <c r="H66" s="4">
        <f t="shared" si="8"/>
        <v>35.999999999999986</v>
      </c>
      <c r="I66" s="4"/>
      <c r="J66" s="8">
        <f t="shared" si="9"/>
        <v>0.28333333333333333</v>
      </c>
      <c r="K66" s="9">
        <f t="shared" si="10"/>
        <v>720</v>
      </c>
    </row>
    <row r="67" spans="1:52">
      <c r="B67" s="4">
        <v>617</v>
      </c>
      <c r="C67" s="11">
        <f t="shared" si="11"/>
        <v>0.28333333333333333</v>
      </c>
      <c r="D67" s="12">
        <v>9.9</v>
      </c>
      <c r="E67" s="4"/>
      <c r="F67" s="7">
        <f t="shared" si="6"/>
        <v>10.3</v>
      </c>
      <c r="G67" s="8">
        <f t="shared" si="7"/>
        <v>0.29166666666666663</v>
      </c>
      <c r="H67" s="4">
        <f t="shared" si="8"/>
        <v>47.999999999999943</v>
      </c>
      <c r="I67" s="4"/>
      <c r="J67" s="8">
        <f t="shared" si="9"/>
        <v>0.3</v>
      </c>
      <c r="K67" s="9">
        <f t="shared" si="10"/>
        <v>900.00000000000398</v>
      </c>
    </row>
    <row r="68" spans="1:52">
      <c r="B68" s="4">
        <v>618</v>
      </c>
      <c r="C68" s="11">
        <f t="shared" si="11"/>
        <v>0.3</v>
      </c>
      <c r="D68" s="12">
        <v>10.7</v>
      </c>
      <c r="E68" s="4"/>
      <c r="F68" s="7">
        <f t="shared" si="6"/>
        <v>11.225</v>
      </c>
      <c r="G68" s="8">
        <f t="shared" si="7"/>
        <v>0.30833333333333335</v>
      </c>
      <c r="H68" s="4">
        <f t="shared" si="8"/>
        <v>63.000000000000057</v>
      </c>
      <c r="I68" s="4"/>
      <c r="J68" s="8">
        <f t="shared" si="9"/>
        <v>0.31666666666666665</v>
      </c>
      <c r="K68" s="9">
        <f t="shared" si="10"/>
        <v>720</v>
      </c>
    </row>
    <row r="69" spans="1:52">
      <c r="B69" s="4">
        <v>619</v>
      </c>
      <c r="C69" s="11">
        <f t="shared" si="11"/>
        <v>0.31666666666666665</v>
      </c>
      <c r="D69" s="12">
        <v>11.75</v>
      </c>
      <c r="E69" s="4"/>
      <c r="F69" s="7">
        <f t="shared" si="6"/>
        <v>12.375</v>
      </c>
      <c r="G69" s="8">
        <f t="shared" si="7"/>
        <v>0.32499999999999996</v>
      </c>
      <c r="H69" s="4">
        <f t="shared" si="8"/>
        <v>75.000000000000014</v>
      </c>
      <c r="I69" s="4"/>
      <c r="J69" s="8">
        <f t="shared" si="9"/>
        <v>0.33333333333333331</v>
      </c>
      <c r="K69" s="9">
        <f t="shared" si="10"/>
        <v>1259.9999999999952</v>
      </c>
    </row>
    <row r="70" spans="1:52">
      <c r="B70" s="4">
        <v>620</v>
      </c>
      <c r="C70" s="11">
        <f t="shared" si="11"/>
        <v>0.33333333333333331</v>
      </c>
      <c r="D70" s="12">
        <v>13</v>
      </c>
      <c r="E70" s="4"/>
      <c r="F70" s="7">
        <f t="shared" si="6"/>
        <v>13.8</v>
      </c>
      <c r="G70" s="8">
        <f t="shared" si="7"/>
        <v>0.34166666666666667</v>
      </c>
      <c r="H70" s="4">
        <f t="shared" si="8"/>
        <v>96</v>
      </c>
      <c r="I70" s="4"/>
      <c r="J70" s="8">
        <f t="shared" si="9"/>
        <v>0.35</v>
      </c>
      <c r="K70" s="9">
        <f t="shared" si="10"/>
        <v>-1800.0000000000064</v>
      </c>
    </row>
    <row r="71" spans="1:52">
      <c r="A71" t="s">
        <v>31</v>
      </c>
      <c r="B71" s="4">
        <v>621</v>
      </c>
      <c r="C71" s="11">
        <f t="shared" si="11"/>
        <v>0.35</v>
      </c>
      <c r="D71" s="12">
        <v>14.6</v>
      </c>
      <c r="E71" s="4"/>
      <c r="F71" s="7">
        <f t="shared" si="6"/>
        <v>15.149999999999999</v>
      </c>
      <c r="G71" s="8">
        <f t="shared" si="7"/>
        <v>0.35833333333333328</v>
      </c>
      <c r="H71" s="4">
        <f t="shared" si="8"/>
        <v>66</v>
      </c>
      <c r="I71" s="4"/>
      <c r="J71" s="8">
        <f t="shared" si="9"/>
        <v>0.36666666666666664</v>
      </c>
      <c r="K71" s="9">
        <f t="shared" si="10"/>
        <v>-1439.9999999999977</v>
      </c>
    </row>
    <row r="72" spans="1:52">
      <c r="B72" s="4">
        <v>622</v>
      </c>
      <c r="C72" s="11">
        <f t="shared" si="11"/>
        <v>0.36666666666666664</v>
      </c>
      <c r="D72" s="12">
        <v>15.7</v>
      </c>
      <c r="E72" s="4"/>
      <c r="F72" s="7">
        <f t="shared" si="6"/>
        <v>16.049999999999997</v>
      </c>
      <c r="G72" s="8">
        <f t="shared" si="7"/>
        <v>0.375</v>
      </c>
      <c r="H72" s="4">
        <f t="shared" si="8"/>
        <v>41.999999999999964</v>
      </c>
      <c r="I72" s="4"/>
      <c r="J72" s="8">
        <f t="shared" si="9"/>
        <v>0.3833333333333333</v>
      </c>
      <c r="K72" s="9">
        <f t="shared" si="10"/>
        <v>-359.99999999999966</v>
      </c>
    </row>
    <row r="73" spans="1:52">
      <c r="B73" s="4">
        <v>623</v>
      </c>
      <c r="C73" s="11">
        <f t="shared" si="11"/>
        <v>0.3833333333333333</v>
      </c>
      <c r="D73" s="12">
        <v>16.399999999999999</v>
      </c>
      <c r="E73" s="4"/>
      <c r="F73" s="7">
        <f t="shared" si="6"/>
        <v>16.7</v>
      </c>
      <c r="G73" s="8">
        <f t="shared" si="7"/>
        <v>0.39166666666666666</v>
      </c>
      <c r="H73" s="4">
        <f t="shared" si="8"/>
        <v>35.999999999999972</v>
      </c>
      <c r="I73" s="4"/>
      <c r="J73" s="8">
        <f t="shared" si="9"/>
        <v>0.4</v>
      </c>
      <c r="K73" s="9">
        <f t="shared" si="10"/>
        <v>-720.00000000000318</v>
      </c>
    </row>
    <row r="74" spans="1:52">
      <c r="B74" s="4">
        <v>624</v>
      </c>
      <c r="C74" s="11">
        <f t="shared" si="11"/>
        <v>0.4</v>
      </c>
      <c r="D74" s="12">
        <v>17</v>
      </c>
      <c r="E74" s="4"/>
      <c r="F74" s="7">
        <f t="shared" si="6"/>
        <v>17.2</v>
      </c>
      <c r="G74" s="8">
        <f t="shared" si="7"/>
        <v>0.40833333333333333</v>
      </c>
      <c r="H74" s="4">
        <f t="shared" si="8"/>
        <v>23.999999999999922</v>
      </c>
      <c r="I74" s="4"/>
      <c r="J74" s="8">
        <f t="shared" si="9"/>
        <v>0.41666666666666669</v>
      </c>
      <c r="K74" s="9">
        <f t="shared" si="10"/>
        <v>360.00000000000398</v>
      </c>
    </row>
    <row r="75" spans="1:52">
      <c r="B75" s="4">
        <v>625</v>
      </c>
      <c r="C75" s="11">
        <f t="shared" si="11"/>
        <v>0.41666666666666669</v>
      </c>
      <c r="D75" s="12">
        <v>17.399999999999999</v>
      </c>
      <c r="F75" s="7">
        <f t="shared" si="6"/>
        <v>17.649999999999999</v>
      </c>
      <c r="G75" s="8">
        <f t="shared" si="7"/>
        <v>0.42500000000000004</v>
      </c>
      <c r="H75" s="4">
        <f t="shared" si="8"/>
        <v>30.000000000000007</v>
      </c>
      <c r="J75" s="8">
        <f t="shared" si="9"/>
        <v>0.43333333333333335</v>
      </c>
      <c r="K75" s="9">
        <f t="shared" si="10"/>
        <v>0</v>
      </c>
    </row>
    <row r="76" spans="1:52">
      <c r="B76" s="4">
        <v>626</v>
      </c>
      <c r="C76" s="11">
        <f t="shared" si="11"/>
        <v>0.43333333333333335</v>
      </c>
      <c r="D76" s="12">
        <v>17.899999999999999</v>
      </c>
      <c r="F76" s="7">
        <f t="shared" si="6"/>
        <v>18.149999999999999</v>
      </c>
      <c r="G76" s="8">
        <f t="shared" si="7"/>
        <v>0.44166666666666665</v>
      </c>
      <c r="H76" s="4">
        <f t="shared" si="8"/>
        <v>30.000000000000007</v>
      </c>
      <c r="J76" s="8">
        <f t="shared" si="9"/>
        <v>0.45</v>
      </c>
      <c r="K76" s="9">
        <f t="shared" si="10"/>
        <v>-719.99999999999545</v>
      </c>
      <c r="N76" s="22" t="s">
        <v>38</v>
      </c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</row>
    <row r="77" spans="1:52">
      <c r="B77" s="4">
        <v>627</v>
      </c>
      <c r="C77" s="11">
        <f t="shared" si="11"/>
        <v>0.45</v>
      </c>
      <c r="D77" s="12">
        <v>18.399999999999999</v>
      </c>
      <c r="F77" s="7">
        <f t="shared" si="6"/>
        <v>18.549999999999997</v>
      </c>
      <c r="G77" s="8">
        <f t="shared" si="7"/>
        <v>0.45833333333333337</v>
      </c>
      <c r="H77" s="4">
        <f t="shared" si="8"/>
        <v>18.000000000000046</v>
      </c>
      <c r="J77" s="8">
        <f t="shared" si="9"/>
        <v>0.46666666666666667</v>
      </c>
      <c r="K77" s="9">
        <f t="shared" si="10"/>
        <v>720.00000000000023</v>
      </c>
    </row>
    <row r="78" spans="1:52">
      <c r="B78" s="4">
        <v>628</v>
      </c>
      <c r="C78" s="11">
        <f t="shared" si="11"/>
        <v>0.46666666666666667</v>
      </c>
      <c r="D78" s="12">
        <v>18.7</v>
      </c>
      <c r="F78" s="7">
        <f t="shared" si="6"/>
        <v>18.95</v>
      </c>
      <c r="G78" s="8">
        <f t="shared" si="7"/>
        <v>0.47499999999999998</v>
      </c>
      <c r="H78" s="4">
        <f t="shared" si="8"/>
        <v>30.000000000000007</v>
      </c>
      <c r="J78" s="8">
        <f t="shared" si="9"/>
        <v>0.48333333333333334</v>
      </c>
      <c r="K78" s="9">
        <f t="shared" si="10"/>
        <v>0</v>
      </c>
    </row>
    <row r="79" spans="1:52">
      <c r="A79" t="s">
        <v>29</v>
      </c>
      <c r="B79" s="4">
        <v>629</v>
      </c>
      <c r="C79" s="11">
        <f t="shared" si="11"/>
        <v>0.48333333333333334</v>
      </c>
      <c r="D79" s="12">
        <v>19.2</v>
      </c>
      <c r="F79" s="7">
        <f t="shared" si="6"/>
        <v>19.45</v>
      </c>
      <c r="G79" s="8">
        <f t="shared" si="7"/>
        <v>0.4916666666666667</v>
      </c>
      <c r="H79" s="4">
        <f t="shared" si="8"/>
        <v>30.000000000000007</v>
      </c>
      <c r="J79" s="8">
        <f t="shared" si="9"/>
        <v>0.5</v>
      </c>
      <c r="K79" s="9">
        <f t="shared" si="10"/>
        <v>1440.0000000000239</v>
      </c>
    </row>
    <row r="80" spans="1:52">
      <c r="B80" s="4">
        <v>630</v>
      </c>
      <c r="C80" s="11">
        <f t="shared" si="11"/>
        <v>0.5</v>
      </c>
      <c r="D80" s="12">
        <v>19.7</v>
      </c>
      <c r="F80" s="7">
        <f t="shared" si="6"/>
        <v>20.149999999999999</v>
      </c>
      <c r="G80" s="8">
        <f t="shared" si="7"/>
        <v>0.5083333333333333</v>
      </c>
      <c r="H80" s="4">
        <f t="shared" si="8"/>
        <v>54.00000000000032</v>
      </c>
      <c r="J80" s="8">
        <f t="shared" si="9"/>
        <v>0.51666666666666661</v>
      </c>
      <c r="K80" s="9">
        <f t="shared" si="10"/>
        <v>719.99999999996373</v>
      </c>
    </row>
    <row r="81" spans="1:36">
      <c r="B81" s="4">
        <v>631</v>
      </c>
      <c r="C81" s="11">
        <f t="shared" si="11"/>
        <v>0.51666666666666661</v>
      </c>
      <c r="D81" s="12">
        <v>20.6</v>
      </c>
      <c r="F81" s="7">
        <f t="shared" si="6"/>
        <v>21.15</v>
      </c>
      <c r="G81" s="8">
        <f t="shared" si="7"/>
        <v>0.52499999999999991</v>
      </c>
      <c r="H81" s="4">
        <f t="shared" si="8"/>
        <v>65.999999999999673</v>
      </c>
      <c r="J81" s="8">
        <f t="shared" si="9"/>
        <v>0.53333333333333333</v>
      </c>
      <c r="K81" s="9">
        <f t="shared" si="10"/>
        <v>1439.9999999999884</v>
      </c>
    </row>
    <row r="82" spans="1:36">
      <c r="B82" s="4">
        <v>632</v>
      </c>
      <c r="C82" s="11">
        <f t="shared" si="11"/>
        <v>0.53333333333333333</v>
      </c>
      <c r="D82" s="12">
        <v>21.7</v>
      </c>
      <c r="F82" s="7">
        <f t="shared" si="6"/>
        <v>22.45</v>
      </c>
      <c r="G82" s="8">
        <f t="shared" si="7"/>
        <v>0.54166666666666674</v>
      </c>
      <c r="H82" s="4">
        <f t="shared" si="8"/>
        <v>89.999999999999716</v>
      </c>
      <c r="J82" s="8">
        <f t="shared" si="9"/>
        <v>0.55000000000000004</v>
      </c>
      <c r="K82" s="9">
        <f t="shared" si="10"/>
        <v>360.00000000004388</v>
      </c>
    </row>
    <row r="83" spans="1:36">
      <c r="B83" s="4">
        <v>633</v>
      </c>
      <c r="C83" s="11">
        <f t="shared" si="11"/>
        <v>0.55000000000000004</v>
      </c>
      <c r="D83" s="12">
        <v>23.2</v>
      </c>
      <c r="F83" s="7">
        <f t="shared" si="6"/>
        <v>24</v>
      </c>
      <c r="G83" s="8">
        <f t="shared" si="7"/>
        <v>0.55833333333333335</v>
      </c>
      <c r="H83" s="4">
        <f t="shared" si="8"/>
        <v>96.000000000000426</v>
      </c>
      <c r="J83" s="8">
        <f t="shared" si="9"/>
        <v>0.56666666666666665</v>
      </c>
      <c r="K83" s="9">
        <f t="shared" si="10"/>
        <v>719.99999999995907</v>
      </c>
    </row>
    <row r="84" spans="1:36">
      <c r="B84" s="4">
        <v>634</v>
      </c>
      <c r="C84" s="11">
        <f t="shared" si="11"/>
        <v>0.56666666666666665</v>
      </c>
      <c r="D84" s="12">
        <v>24.8</v>
      </c>
      <c r="F84" s="7">
        <f t="shared" si="6"/>
        <v>25.700000000000003</v>
      </c>
      <c r="G84" s="8">
        <f t="shared" si="7"/>
        <v>0.57499999999999996</v>
      </c>
      <c r="H84" s="4">
        <f t="shared" si="8"/>
        <v>107.9999999999997</v>
      </c>
      <c r="J84" s="8">
        <f t="shared" si="9"/>
        <v>0.58333333333333337</v>
      </c>
      <c r="K84" s="9">
        <f t="shared" si="10"/>
        <v>1800.0000000000312</v>
      </c>
    </row>
    <row r="85" spans="1:36">
      <c r="B85" s="4">
        <v>635</v>
      </c>
      <c r="C85" s="11">
        <f t="shared" si="11"/>
        <v>0.58333333333333337</v>
      </c>
      <c r="D85" s="12">
        <v>26.6</v>
      </c>
      <c r="F85" s="7">
        <f t="shared" si="6"/>
        <v>27.75</v>
      </c>
      <c r="G85" s="8">
        <f t="shared" si="7"/>
        <v>0.59166666666666667</v>
      </c>
      <c r="H85" s="4">
        <f t="shared" si="8"/>
        <v>138.00000000000031</v>
      </c>
    </row>
    <row r="86" spans="1:36">
      <c r="B86" s="4">
        <v>636</v>
      </c>
      <c r="C86" s="11">
        <f t="shared" si="11"/>
        <v>0.6</v>
      </c>
      <c r="D86" s="12">
        <v>28.9</v>
      </c>
      <c r="F86" s="7" t="s">
        <v>11</v>
      </c>
      <c r="G86" s="8" t="s">
        <v>11</v>
      </c>
    </row>
    <row r="87" spans="1:36">
      <c r="B87" s="4"/>
      <c r="C87" s="11"/>
      <c r="D87" s="12"/>
      <c r="F87" s="7"/>
      <c r="G87" s="8"/>
    </row>
    <row r="88" spans="1:36">
      <c r="A88" s="14" t="s">
        <v>18</v>
      </c>
      <c r="C88" s="17" t="s">
        <v>20</v>
      </c>
      <c r="H88" s="17" t="s">
        <v>21</v>
      </c>
      <c r="M88" s="10" t="s">
        <v>11</v>
      </c>
      <c r="N88" s="10"/>
      <c r="O88" s="10" t="s">
        <v>11</v>
      </c>
      <c r="P88" s="10"/>
      <c r="Q88" s="10" t="s">
        <v>11</v>
      </c>
      <c r="R88" s="10"/>
      <c r="S88" s="10" t="s">
        <v>12</v>
      </c>
      <c r="T88" s="10"/>
      <c r="U88" s="10" t="s">
        <v>13</v>
      </c>
      <c r="V88" s="10"/>
      <c r="X88" s="19" t="s">
        <v>0</v>
      </c>
      <c r="Y88" s="20"/>
      <c r="Z88" s="20"/>
      <c r="AA88" s="20"/>
      <c r="AB88" s="20"/>
      <c r="AC88" s="10" t="s">
        <v>15</v>
      </c>
      <c r="AF88" s="21" t="s">
        <v>19</v>
      </c>
      <c r="AG88" s="21"/>
      <c r="AH88" s="21"/>
      <c r="AI88" s="21"/>
      <c r="AJ88" s="21"/>
    </row>
    <row r="89" spans="1:36"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5" t="s">
        <v>14</v>
      </c>
      <c r="X89" s="16" t="s">
        <v>33</v>
      </c>
      <c r="AC89" s="10"/>
      <c r="AF89" s="21" t="s">
        <v>1</v>
      </c>
      <c r="AG89" s="21"/>
      <c r="AH89" s="21"/>
      <c r="AI89" s="21"/>
      <c r="AJ89" s="21"/>
    </row>
    <row r="90" spans="1:36">
      <c r="A90" s="18" t="s">
        <v>24</v>
      </c>
      <c r="B90" s="18"/>
      <c r="C90" s="1">
        <v>1.6666666666666666E-2</v>
      </c>
      <c r="D90" s="2" t="s">
        <v>3</v>
      </c>
    </row>
    <row r="92" spans="1:36">
      <c r="B92" s="4" t="s">
        <v>5</v>
      </c>
      <c r="C92" s="4" t="s">
        <v>4</v>
      </c>
      <c r="D92" s="4" t="s">
        <v>2</v>
      </c>
      <c r="E92" s="4"/>
      <c r="F92" s="4" t="s">
        <v>7</v>
      </c>
      <c r="G92" s="4" t="s">
        <v>8</v>
      </c>
      <c r="H92" s="4" t="s">
        <v>6</v>
      </c>
      <c r="I92" s="4"/>
      <c r="J92" s="4" t="s">
        <v>10</v>
      </c>
      <c r="K92" s="4" t="s">
        <v>9</v>
      </c>
      <c r="O92" s="3"/>
      <c r="Q92" s="3"/>
    </row>
    <row r="93" spans="1:36">
      <c r="B93" s="4">
        <v>600</v>
      </c>
      <c r="C93" s="11">
        <v>0</v>
      </c>
      <c r="D93" s="12">
        <f t="shared" ref="D93:D129" si="12">(D7+D50)/2</f>
        <v>0</v>
      </c>
      <c r="E93" s="4"/>
      <c r="F93" s="7">
        <f>(D94+D93)/2</f>
        <v>0.125</v>
      </c>
      <c r="G93" s="8">
        <f>(C94+C93)/2</f>
        <v>8.3333333333333332E-3</v>
      </c>
      <c r="H93" s="4">
        <f>(D94-D93)/(C94-C93)</f>
        <v>15</v>
      </c>
      <c r="I93" s="4"/>
      <c r="J93" s="8">
        <f>C94</f>
        <v>1.6666666666666666E-2</v>
      </c>
      <c r="K93" s="9">
        <f>(H94-H93)/(G94-G93)</f>
        <v>89.999999999999986</v>
      </c>
    </row>
    <row r="94" spans="1:36">
      <c r="B94" s="4">
        <v>601</v>
      </c>
      <c r="C94" s="11">
        <f>$C$4*(B94-B$50)</f>
        <v>1.6666666666666666E-2</v>
      </c>
      <c r="D94" s="12">
        <f t="shared" si="12"/>
        <v>0.25</v>
      </c>
      <c r="E94" s="4"/>
      <c r="F94" s="7">
        <f t="shared" ref="F94:F128" si="13">(D95+D94)/2</f>
        <v>0.38750000000000001</v>
      </c>
      <c r="G94" s="8">
        <f t="shared" ref="G94:G128" si="14">(C95+C94)/2</f>
        <v>2.5000000000000001E-2</v>
      </c>
      <c r="H94" s="4">
        <f t="shared" ref="H94:H128" si="15">(D95-D94)/(C95-C94)</f>
        <v>16.5</v>
      </c>
      <c r="I94" s="4"/>
      <c r="J94" s="8">
        <f t="shared" ref="J94:J127" si="16">C95</f>
        <v>3.3333333333333333E-2</v>
      </c>
      <c r="K94" s="9">
        <f t="shared" ref="K94:K127" si="17">(H95-H94)/(G95-G94)</f>
        <v>1259.9999999999989</v>
      </c>
    </row>
    <row r="95" spans="1:36">
      <c r="B95" s="4">
        <v>602</v>
      </c>
      <c r="C95" s="11">
        <f t="shared" ref="C95:C129" si="18">$C$4*(B95-B$50)</f>
        <v>3.3333333333333333E-2</v>
      </c>
      <c r="D95" s="12">
        <f t="shared" si="12"/>
        <v>0.52500000000000002</v>
      </c>
      <c r="E95" s="4"/>
      <c r="F95" s="7">
        <f t="shared" si="13"/>
        <v>0.83749999999999991</v>
      </c>
      <c r="G95" s="8">
        <f t="shared" si="14"/>
        <v>4.1666666666666671E-2</v>
      </c>
      <c r="H95" s="4">
        <f t="shared" si="15"/>
        <v>37.499999999999986</v>
      </c>
      <c r="I95" s="4"/>
      <c r="J95" s="8">
        <f t="shared" si="16"/>
        <v>0.05</v>
      </c>
      <c r="K95" s="9">
        <f t="shared" si="17"/>
        <v>810.00000000000193</v>
      </c>
    </row>
    <row r="96" spans="1:36">
      <c r="B96" s="4">
        <v>603</v>
      </c>
      <c r="C96" s="11">
        <f t="shared" si="18"/>
        <v>0.05</v>
      </c>
      <c r="D96" s="12">
        <f t="shared" si="12"/>
        <v>1.1499999999999999</v>
      </c>
      <c r="E96" s="4"/>
      <c r="F96" s="7">
        <f t="shared" si="13"/>
        <v>1.575</v>
      </c>
      <c r="G96" s="8">
        <f t="shared" si="14"/>
        <v>5.8333333333333334E-2</v>
      </c>
      <c r="H96" s="4">
        <f t="shared" si="15"/>
        <v>51.000000000000014</v>
      </c>
      <c r="I96" s="4"/>
      <c r="J96" s="8">
        <f t="shared" si="16"/>
        <v>6.6666666666666666E-2</v>
      </c>
      <c r="K96" s="9">
        <f t="shared" si="17"/>
        <v>540.00000000000011</v>
      </c>
    </row>
    <row r="97" spans="1:36">
      <c r="B97" s="4">
        <v>604</v>
      </c>
      <c r="C97" s="11">
        <f t="shared" si="18"/>
        <v>6.6666666666666666E-2</v>
      </c>
      <c r="D97" s="12">
        <f t="shared" si="12"/>
        <v>2</v>
      </c>
      <c r="E97" s="4"/>
      <c r="F97" s="7">
        <f t="shared" si="13"/>
        <v>2.5</v>
      </c>
      <c r="G97" s="8">
        <f t="shared" si="14"/>
        <v>7.4999999999999997E-2</v>
      </c>
      <c r="H97" s="4">
        <f t="shared" si="15"/>
        <v>60.000000000000014</v>
      </c>
      <c r="I97" s="4"/>
      <c r="J97" s="8">
        <f t="shared" si="16"/>
        <v>8.3333333333333329E-2</v>
      </c>
      <c r="K97" s="9">
        <f t="shared" si="17"/>
        <v>359.99999999999551</v>
      </c>
    </row>
    <row r="98" spans="1:36">
      <c r="B98" s="4">
        <v>605</v>
      </c>
      <c r="C98" s="11">
        <f t="shared" si="18"/>
        <v>8.3333333333333329E-2</v>
      </c>
      <c r="D98" s="12">
        <f t="shared" si="12"/>
        <v>3</v>
      </c>
      <c r="E98" s="4"/>
      <c r="F98" s="7">
        <f t="shared" si="13"/>
        <v>3.55</v>
      </c>
      <c r="G98" s="8">
        <f t="shared" si="14"/>
        <v>9.1666666666666674E-2</v>
      </c>
      <c r="H98" s="4">
        <f t="shared" si="15"/>
        <v>65.999999999999943</v>
      </c>
      <c r="I98" s="4"/>
      <c r="J98" s="8">
        <f t="shared" si="16"/>
        <v>0.1</v>
      </c>
      <c r="K98" s="9">
        <f t="shared" si="17"/>
        <v>-1079.9999999999934</v>
      </c>
    </row>
    <row r="99" spans="1:36">
      <c r="A99" s="3" t="s">
        <v>27</v>
      </c>
      <c r="B99" s="4">
        <v>606</v>
      </c>
      <c r="C99" s="11">
        <f t="shared" si="18"/>
        <v>0.1</v>
      </c>
      <c r="D99" s="12">
        <f t="shared" si="12"/>
        <v>4.0999999999999996</v>
      </c>
      <c r="E99" s="4"/>
      <c r="F99" s="7">
        <f t="shared" si="13"/>
        <v>4.5</v>
      </c>
      <c r="G99" s="8">
        <f t="shared" si="14"/>
        <v>0.10833333333333334</v>
      </c>
      <c r="H99" s="4">
        <f t="shared" si="15"/>
        <v>48.000000000000057</v>
      </c>
      <c r="I99" s="4"/>
      <c r="J99" s="8">
        <f t="shared" si="16"/>
        <v>0.11666666666666667</v>
      </c>
      <c r="K99" s="9">
        <f t="shared" si="17"/>
        <v>-720.00000000000443</v>
      </c>
    </row>
    <row r="100" spans="1:36">
      <c r="B100" s="4">
        <v>607</v>
      </c>
      <c r="C100" s="11">
        <f t="shared" si="18"/>
        <v>0.11666666666666667</v>
      </c>
      <c r="D100" s="12">
        <f t="shared" si="12"/>
        <v>4.9000000000000004</v>
      </c>
      <c r="E100" s="4"/>
      <c r="F100" s="7">
        <f t="shared" si="13"/>
        <v>5.2</v>
      </c>
      <c r="G100" s="8">
        <f t="shared" si="14"/>
        <v>0.125</v>
      </c>
      <c r="H100" s="4">
        <f t="shared" si="15"/>
        <v>35.999999999999986</v>
      </c>
      <c r="I100" s="4"/>
      <c r="J100" s="8">
        <f t="shared" si="16"/>
        <v>0.13333333333333333</v>
      </c>
      <c r="K100" s="9">
        <f t="shared" si="17"/>
        <v>-719.99999999999761</v>
      </c>
    </row>
    <row r="101" spans="1:36" s="3" customFormat="1">
      <c r="B101" s="4">
        <v>608</v>
      </c>
      <c r="C101" s="11">
        <f t="shared" si="18"/>
        <v>0.13333333333333333</v>
      </c>
      <c r="D101" s="12">
        <f t="shared" si="12"/>
        <v>5.5</v>
      </c>
      <c r="E101" s="6"/>
      <c r="F101" s="7">
        <f t="shared" si="13"/>
        <v>5.7</v>
      </c>
      <c r="G101" s="8">
        <f t="shared" si="14"/>
        <v>0.14166666666666666</v>
      </c>
      <c r="H101" s="4">
        <f t="shared" si="15"/>
        <v>24.000000000000028</v>
      </c>
      <c r="I101" s="6"/>
      <c r="J101" s="8">
        <f t="shared" si="16"/>
        <v>0.15</v>
      </c>
      <c r="K101" s="9">
        <f t="shared" si="17"/>
        <v>-3.4106051316484817E-12</v>
      </c>
      <c r="W101" s="16"/>
      <c r="X101" s="16"/>
      <c r="Y101" s="16"/>
      <c r="Z101" s="16"/>
      <c r="AA101" s="16"/>
      <c r="AB101" s="16"/>
      <c r="AF101" s="16"/>
      <c r="AG101" s="16"/>
      <c r="AH101" s="16"/>
      <c r="AI101" s="16"/>
      <c r="AJ101" s="16"/>
    </row>
    <row r="102" spans="1:36" s="3" customFormat="1">
      <c r="B102" s="4">
        <v>609</v>
      </c>
      <c r="C102" s="11">
        <f t="shared" si="18"/>
        <v>0.15</v>
      </c>
      <c r="D102" s="12">
        <f t="shared" si="12"/>
        <v>5.9</v>
      </c>
      <c r="E102" s="6"/>
      <c r="F102" s="7">
        <f t="shared" si="13"/>
        <v>6.1</v>
      </c>
      <c r="G102" s="8">
        <f t="shared" si="14"/>
        <v>0.15833333333333333</v>
      </c>
      <c r="H102" s="4">
        <f t="shared" si="15"/>
        <v>23.999999999999972</v>
      </c>
      <c r="I102" s="6"/>
      <c r="J102" s="8">
        <f t="shared" si="16"/>
        <v>0.16666666666666666</v>
      </c>
      <c r="K102" s="9">
        <f t="shared" si="17"/>
        <v>180.00000000000281</v>
      </c>
      <c r="W102" s="16"/>
      <c r="X102" s="16"/>
      <c r="Y102" s="16"/>
      <c r="Z102" s="16"/>
      <c r="AA102" s="16"/>
      <c r="AB102" s="16"/>
      <c r="AF102" s="16"/>
      <c r="AG102" s="16"/>
      <c r="AH102" s="16"/>
      <c r="AI102" s="16"/>
      <c r="AJ102" s="16"/>
    </row>
    <row r="103" spans="1:36" s="3" customFormat="1">
      <c r="B103" s="4">
        <v>610</v>
      </c>
      <c r="C103" s="11">
        <f t="shared" si="18"/>
        <v>0.16666666666666666</v>
      </c>
      <c r="D103" s="12">
        <f t="shared" si="12"/>
        <v>6.3</v>
      </c>
      <c r="E103" s="6"/>
      <c r="F103" s="7">
        <f t="shared" si="13"/>
        <v>6.5250000000000004</v>
      </c>
      <c r="G103" s="8">
        <f t="shared" si="14"/>
        <v>0.17499999999999999</v>
      </c>
      <c r="H103" s="4">
        <f t="shared" si="15"/>
        <v>27.000000000000018</v>
      </c>
      <c r="I103" s="6"/>
      <c r="J103" s="8">
        <f t="shared" si="16"/>
        <v>0.18333333333333332</v>
      </c>
      <c r="K103" s="9">
        <f t="shared" si="17"/>
        <v>-180.00000000000196</v>
      </c>
      <c r="W103" s="16"/>
      <c r="X103" s="16"/>
      <c r="Y103" s="16"/>
      <c r="Z103" s="16"/>
      <c r="AA103" s="16"/>
      <c r="AB103" s="16"/>
      <c r="AF103" s="16"/>
      <c r="AG103" s="16"/>
      <c r="AH103" s="16"/>
      <c r="AI103" s="16"/>
      <c r="AJ103" s="16"/>
    </row>
    <row r="104" spans="1:36" s="3" customFormat="1">
      <c r="B104" s="4">
        <v>611</v>
      </c>
      <c r="C104" s="11">
        <f t="shared" si="18"/>
        <v>0.18333333333333332</v>
      </c>
      <c r="D104" s="12">
        <f t="shared" si="12"/>
        <v>6.75</v>
      </c>
      <c r="E104" s="6"/>
      <c r="F104" s="7">
        <f t="shared" si="13"/>
        <v>6.95</v>
      </c>
      <c r="G104" s="8">
        <f t="shared" si="14"/>
        <v>0.19166666666666665</v>
      </c>
      <c r="H104" s="4">
        <f t="shared" si="15"/>
        <v>23.999999999999986</v>
      </c>
      <c r="I104" s="6"/>
      <c r="J104" s="8">
        <f t="shared" si="16"/>
        <v>0.2</v>
      </c>
      <c r="K104" s="9">
        <f t="shared" si="17"/>
        <v>179.99999999999847</v>
      </c>
      <c r="W104" s="16"/>
      <c r="X104" s="16"/>
      <c r="Y104" s="16"/>
      <c r="Z104" s="16"/>
      <c r="AA104" s="16"/>
      <c r="AB104" s="16"/>
      <c r="AF104" s="16"/>
      <c r="AG104" s="16"/>
      <c r="AH104" s="16"/>
      <c r="AI104" s="16"/>
      <c r="AJ104" s="16"/>
    </row>
    <row r="105" spans="1:36" s="3" customFormat="1">
      <c r="B105" s="4">
        <v>612</v>
      </c>
      <c r="C105" s="11">
        <f t="shared" si="18"/>
        <v>0.2</v>
      </c>
      <c r="D105" s="12">
        <f t="shared" si="12"/>
        <v>7.15</v>
      </c>
      <c r="E105" s="6"/>
      <c r="F105" s="7">
        <f t="shared" si="13"/>
        <v>7.375</v>
      </c>
      <c r="G105" s="8">
        <f t="shared" si="14"/>
        <v>0.20833333333333334</v>
      </c>
      <c r="H105" s="4">
        <f t="shared" si="15"/>
        <v>26.999999999999964</v>
      </c>
      <c r="I105" s="6"/>
      <c r="J105" s="8">
        <f t="shared" si="16"/>
        <v>0.21666666666666667</v>
      </c>
      <c r="K105" s="9">
        <f t="shared" si="17"/>
        <v>-539.99999999999523</v>
      </c>
      <c r="W105" s="16"/>
      <c r="X105" s="16"/>
      <c r="Y105" s="16"/>
      <c r="Z105" s="16"/>
      <c r="AA105" s="16"/>
      <c r="AB105" s="16"/>
      <c r="AF105" s="16"/>
      <c r="AG105" s="16"/>
      <c r="AH105" s="16"/>
      <c r="AI105" s="16"/>
      <c r="AJ105" s="16"/>
    </row>
    <row r="106" spans="1:36" s="3" customFormat="1">
      <c r="B106" s="4">
        <v>613</v>
      </c>
      <c r="C106" s="11">
        <f t="shared" si="18"/>
        <v>0.21666666666666667</v>
      </c>
      <c r="D106" s="12">
        <f t="shared" si="12"/>
        <v>7.6</v>
      </c>
      <c r="E106" s="6"/>
      <c r="F106" s="7">
        <f t="shared" si="13"/>
        <v>7.75</v>
      </c>
      <c r="G106" s="8">
        <f t="shared" si="14"/>
        <v>0.22500000000000001</v>
      </c>
      <c r="H106" s="4">
        <f t="shared" si="15"/>
        <v>18.000000000000046</v>
      </c>
      <c r="I106" s="6"/>
      <c r="J106" s="8">
        <f t="shared" si="16"/>
        <v>0.23333333333333334</v>
      </c>
      <c r="K106" s="9">
        <f t="shared" si="17"/>
        <v>359.99999999999903</v>
      </c>
      <c r="W106" s="16"/>
      <c r="X106" s="16"/>
      <c r="Y106" s="16"/>
      <c r="Z106" s="16"/>
      <c r="AA106" s="16"/>
      <c r="AB106" s="16"/>
      <c r="AF106" s="16"/>
      <c r="AG106" s="16"/>
      <c r="AH106" s="16"/>
      <c r="AI106" s="16"/>
      <c r="AJ106" s="16"/>
    </row>
    <row r="107" spans="1:36">
      <c r="B107" s="4">
        <v>614</v>
      </c>
      <c r="C107" s="11">
        <f t="shared" si="18"/>
        <v>0.23333333333333334</v>
      </c>
      <c r="D107" s="12">
        <f t="shared" si="12"/>
        <v>7.9</v>
      </c>
      <c r="E107" s="4"/>
      <c r="F107" s="7">
        <f t="shared" si="13"/>
        <v>8.1000000000000014</v>
      </c>
      <c r="G107" s="8">
        <f t="shared" si="14"/>
        <v>0.24166666666666667</v>
      </c>
      <c r="H107" s="4">
        <f t="shared" si="15"/>
        <v>24.000000000000028</v>
      </c>
      <c r="I107" s="4"/>
      <c r="J107" s="8">
        <f t="shared" si="16"/>
        <v>0.25</v>
      </c>
      <c r="K107" s="9">
        <f t="shared" si="17"/>
        <v>359.99999999999937</v>
      </c>
    </row>
    <row r="108" spans="1:36">
      <c r="B108" s="4">
        <v>615</v>
      </c>
      <c r="C108" s="11">
        <f t="shared" si="18"/>
        <v>0.25</v>
      </c>
      <c r="D108" s="12">
        <f t="shared" si="12"/>
        <v>8.3000000000000007</v>
      </c>
      <c r="E108" s="4"/>
      <c r="F108" s="7">
        <f t="shared" si="13"/>
        <v>8.5500000000000007</v>
      </c>
      <c r="G108" s="8">
        <f t="shared" si="14"/>
        <v>0.2583333333333333</v>
      </c>
      <c r="H108" s="4">
        <f t="shared" si="15"/>
        <v>30.000000000000007</v>
      </c>
      <c r="I108" s="4"/>
      <c r="J108" s="8">
        <f t="shared" si="16"/>
        <v>0.26666666666666666</v>
      </c>
      <c r="K108" s="9">
        <f t="shared" si="17"/>
        <v>0</v>
      </c>
    </row>
    <row r="109" spans="1:36">
      <c r="A109" t="s">
        <v>28</v>
      </c>
      <c r="B109" s="4">
        <v>616</v>
      </c>
      <c r="C109" s="11">
        <f t="shared" si="18"/>
        <v>0.26666666666666666</v>
      </c>
      <c r="D109" s="12">
        <f t="shared" si="12"/>
        <v>8.8000000000000007</v>
      </c>
      <c r="E109" s="4"/>
      <c r="F109" s="7">
        <f t="shared" si="13"/>
        <v>9.0500000000000007</v>
      </c>
      <c r="G109" s="8">
        <f t="shared" si="14"/>
        <v>0.27500000000000002</v>
      </c>
      <c r="H109" s="4">
        <f t="shared" si="15"/>
        <v>30.000000000000007</v>
      </c>
      <c r="I109" s="4"/>
      <c r="J109" s="8">
        <f t="shared" si="16"/>
        <v>0.28333333333333333</v>
      </c>
      <c r="K109" s="9">
        <f t="shared" si="17"/>
        <v>359.99999999999363</v>
      </c>
    </row>
    <row r="110" spans="1:36">
      <c r="B110" s="4">
        <v>617</v>
      </c>
      <c r="C110" s="11">
        <f t="shared" si="18"/>
        <v>0.28333333333333333</v>
      </c>
      <c r="D110" s="12">
        <f t="shared" si="12"/>
        <v>9.3000000000000007</v>
      </c>
      <c r="E110" s="4"/>
      <c r="F110" s="7">
        <f t="shared" si="13"/>
        <v>9.6</v>
      </c>
      <c r="G110" s="8">
        <f t="shared" si="14"/>
        <v>0.29166666666666663</v>
      </c>
      <c r="H110" s="4">
        <f t="shared" si="15"/>
        <v>35.999999999999879</v>
      </c>
      <c r="I110" s="4"/>
      <c r="J110" s="8">
        <f t="shared" si="16"/>
        <v>0.3</v>
      </c>
      <c r="K110" s="9">
        <f t="shared" si="17"/>
        <v>990.00000000001137</v>
      </c>
    </row>
    <row r="111" spans="1:36">
      <c r="B111" s="4">
        <v>618</v>
      </c>
      <c r="C111" s="11">
        <f t="shared" si="18"/>
        <v>0.3</v>
      </c>
      <c r="D111" s="12">
        <f t="shared" si="12"/>
        <v>9.8999999999999986</v>
      </c>
      <c r="E111" s="4"/>
      <c r="F111" s="7">
        <f t="shared" si="13"/>
        <v>10.337499999999999</v>
      </c>
      <c r="G111" s="8">
        <f t="shared" si="14"/>
        <v>0.30833333333333335</v>
      </c>
      <c r="H111" s="4">
        <f t="shared" si="15"/>
        <v>52.500000000000121</v>
      </c>
      <c r="I111" s="4"/>
      <c r="J111" s="8">
        <f t="shared" si="16"/>
        <v>0.31666666666666665</v>
      </c>
      <c r="K111" s="9">
        <f t="shared" si="17"/>
        <v>899.99999999999682</v>
      </c>
    </row>
    <row r="112" spans="1:36">
      <c r="B112" s="4">
        <v>619</v>
      </c>
      <c r="C112" s="11">
        <f t="shared" si="18"/>
        <v>0.31666666666666665</v>
      </c>
      <c r="D112" s="12">
        <f t="shared" si="12"/>
        <v>10.775</v>
      </c>
      <c r="E112" s="4"/>
      <c r="F112" s="7">
        <f t="shared" si="13"/>
        <v>11.3375</v>
      </c>
      <c r="G112" s="8">
        <f t="shared" si="14"/>
        <v>0.32499999999999996</v>
      </c>
      <c r="H112" s="4">
        <f t="shared" si="15"/>
        <v>67.500000000000014</v>
      </c>
      <c r="I112" s="4"/>
      <c r="J112" s="8">
        <f t="shared" si="16"/>
        <v>0.33333333333333331</v>
      </c>
      <c r="K112" s="9">
        <f t="shared" si="17"/>
        <v>989.99999999999864</v>
      </c>
    </row>
    <row r="113" spans="1:52">
      <c r="B113" s="4">
        <v>620</v>
      </c>
      <c r="C113" s="11">
        <f t="shared" si="18"/>
        <v>0.33333333333333331</v>
      </c>
      <c r="D113" s="12">
        <f t="shared" si="12"/>
        <v>11.9</v>
      </c>
      <c r="E113" s="4"/>
      <c r="F113" s="7">
        <f t="shared" si="13"/>
        <v>12.600000000000001</v>
      </c>
      <c r="G113" s="8">
        <f t="shared" si="14"/>
        <v>0.34166666666666667</v>
      </c>
      <c r="H113" s="4">
        <f t="shared" si="15"/>
        <v>84.000000000000043</v>
      </c>
      <c r="I113" s="4"/>
      <c r="J113" s="8">
        <f t="shared" si="16"/>
        <v>0.35</v>
      </c>
      <c r="K113" s="9">
        <f t="shared" si="17"/>
        <v>-540.00000000000364</v>
      </c>
    </row>
    <row r="114" spans="1:52">
      <c r="A114" t="s">
        <v>26</v>
      </c>
      <c r="B114" s="4">
        <v>621</v>
      </c>
      <c r="C114" s="11">
        <f t="shared" si="18"/>
        <v>0.35</v>
      </c>
      <c r="D114" s="12">
        <f t="shared" si="12"/>
        <v>13.3</v>
      </c>
      <c r="E114" s="4"/>
      <c r="F114" s="7">
        <f t="shared" si="13"/>
        <v>13.925000000000001</v>
      </c>
      <c r="G114" s="8">
        <f t="shared" si="14"/>
        <v>0.35833333333333328</v>
      </c>
      <c r="H114" s="4">
        <f t="shared" si="15"/>
        <v>75.000000000000014</v>
      </c>
      <c r="I114" s="4"/>
      <c r="J114" s="8">
        <f t="shared" si="16"/>
        <v>0.36666666666666664</v>
      </c>
      <c r="K114" s="9">
        <f t="shared" si="17"/>
        <v>-540.00000000000603</v>
      </c>
    </row>
    <row r="115" spans="1:52">
      <c r="A115" t="s">
        <v>30</v>
      </c>
      <c r="B115" s="4">
        <v>622</v>
      </c>
      <c r="C115" s="11">
        <f t="shared" si="18"/>
        <v>0.36666666666666664</v>
      </c>
      <c r="D115" s="12">
        <f t="shared" si="12"/>
        <v>14.55</v>
      </c>
      <c r="E115" s="4"/>
      <c r="F115" s="7">
        <f t="shared" si="13"/>
        <v>15.1</v>
      </c>
      <c r="G115" s="8">
        <f t="shared" si="14"/>
        <v>0.375</v>
      </c>
      <c r="H115" s="4">
        <f t="shared" si="15"/>
        <v>65.999999999999886</v>
      </c>
      <c r="I115" s="4"/>
      <c r="J115" s="8">
        <f t="shared" si="16"/>
        <v>0.3833333333333333</v>
      </c>
      <c r="K115" s="9">
        <f t="shared" si="17"/>
        <v>-1079.9999999999998</v>
      </c>
    </row>
    <row r="116" spans="1:52">
      <c r="B116" s="4">
        <v>623</v>
      </c>
      <c r="C116" s="11">
        <f t="shared" si="18"/>
        <v>0.3833333333333333</v>
      </c>
      <c r="D116" s="12">
        <f t="shared" si="12"/>
        <v>15.649999999999999</v>
      </c>
      <c r="E116" s="4"/>
      <c r="F116" s="7">
        <f t="shared" si="13"/>
        <v>16.049999999999997</v>
      </c>
      <c r="G116" s="8">
        <f t="shared" si="14"/>
        <v>0.39166666666666666</v>
      </c>
      <c r="H116" s="4">
        <f t="shared" si="15"/>
        <v>47.999999999999893</v>
      </c>
      <c r="I116" s="4"/>
      <c r="J116" s="8">
        <f t="shared" si="16"/>
        <v>0.4</v>
      </c>
      <c r="K116" s="9">
        <f t="shared" si="17"/>
        <v>-720.00000000000102</v>
      </c>
    </row>
    <row r="117" spans="1:52">
      <c r="B117" s="4">
        <v>624</v>
      </c>
      <c r="C117" s="11">
        <f t="shared" si="18"/>
        <v>0.4</v>
      </c>
      <c r="D117" s="12">
        <f t="shared" si="12"/>
        <v>16.45</v>
      </c>
      <c r="E117" s="4"/>
      <c r="F117" s="7">
        <f t="shared" si="13"/>
        <v>16.75</v>
      </c>
      <c r="G117" s="8">
        <f t="shared" si="14"/>
        <v>0.40833333333333333</v>
      </c>
      <c r="H117" s="4">
        <f t="shared" si="15"/>
        <v>35.999999999999879</v>
      </c>
      <c r="I117" s="4"/>
      <c r="J117" s="8">
        <f t="shared" si="16"/>
        <v>0.41666666666666669</v>
      </c>
      <c r="K117" s="9">
        <f t="shared" si="17"/>
        <v>-179.99999999997641</v>
      </c>
    </row>
    <row r="118" spans="1:52">
      <c r="B118" s="4">
        <v>625</v>
      </c>
      <c r="C118" s="11">
        <f t="shared" si="18"/>
        <v>0.41666666666666669</v>
      </c>
      <c r="D118" s="12">
        <f t="shared" si="12"/>
        <v>17.049999999999997</v>
      </c>
      <c r="F118" s="7">
        <f t="shared" si="13"/>
        <v>17.324999999999999</v>
      </c>
      <c r="G118" s="8">
        <f t="shared" si="14"/>
        <v>0.42500000000000004</v>
      </c>
      <c r="H118" s="4">
        <f t="shared" si="15"/>
        <v>33.000000000000263</v>
      </c>
      <c r="J118" s="8">
        <f t="shared" si="16"/>
        <v>0.43333333333333335</v>
      </c>
      <c r="K118" s="9">
        <f t="shared" si="17"/>
        <v>-450.00000000002717</v>
      </c>
    </row>
    <row r="119" spans="1:52">
      <c r="B119" s="4">
        <v>626</v>
      </c>
      <c r="C119" s="11">
        <f t="shared" si="18"/>
        <v>0.43333333333333335</v>
      </c>
      <c r="D119" s="12">
        <f t="shared" si="12"/>
        <v>17.600000000000001</v>
      </c>
      <c r="F119" s="7">
        <f t="shared" si="13"/>
        <v>17.8125</v>
      </c>
      <c r="G119" s="8">
        <f t="shared" si="14"/>
        <v>0.44166666666666665</v>
      </c>
      <c r="H119" s="4">
        <f t="shared" si="15"/>
        <v>25.499999999999837</v>
      </c>
      <c r="J119" s="8">
        <f t="shared" si="16"/>
        <v>0.45</v>
      </c>
      <c r="K119" s="9">
        <f t="shared" si="17"/>
        <v>-179.99999999998943</v>
      </c>
      <c r="N119" s="22" t="s">
        <v>38</v>
      </c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</row>
    <row r="120" spans="1:52">
      <c r="B120" s="4">
        <v>627</v>
      </c>
      <c r="C120" s="11">
        <f t="shared" si="18"/>
        <v>0.45</v>
      </c>
      <c r="D120" s="12">
        <f t="shared" si="12"/>
        <v>18.024999999999999</v>
      </c>
      <c r="F120" s="7">
        <f t="shared" si="13"/>
        <v>18.212499999999999</v>
      </c>
      <c r="G120" s="8">
        <f t="shared" si="14"/>
        <v>0.45833333333333337</v>
      </c>
      <c r="H120" s="4">
        <f t="shared" si="15"/>
        <v>22.500000000000004</v>
      </c>
      <c r="J120" s="8">
        <f t="shared" si="16"/>
        <v>0.46666666666666667</v>
      </c>
      <c r="K120" s="9">
        <f t="shared" si="17"/>
        <v>89.999999999995424</v>
      </c>
    </row>
    <row r="121" spans="1:52">
      <c r="B121" s="4">
        <v>628</v>
      </c>
      <c r="C121" s="11">
        <f t="shared" si="18"/>
        <v>0.46666666666666667</v>
      </c>
      <c r="D121" s="12">
        <f t="shared" si="12"/>
        <v>18.399999999999999</v>
      </c>
      <c r="F121" s="7">
        <f t="shared" si="13"/>
        <v>18.599999999999998</v>
      </c>
      <c r="G121" s="8">
        <f t="shared" si="14"/>
        <v>0.47499999999999998</v>
      </c>
      <c r="H121" s="4">
        <f t="shared" si="15"/>
        <v>23.999999999999922</v>
      </c>
      <c r="J121" s="8">
        <f t="shared" si="16"/>
        <v>0.48333333333333334</v>
      </c>
      <c r="K121" s="9">
        <f t="shared" si="17"/>
        <v>540.00000000001876</v>
      </c>
    </row>
    <row r="122" spans="1:52">
      <c r="A122" t="s">
        <v>29</v>
      </c>
      <c r="B122" s="4">
        <v>629</v>
      </c>
      <c r="C122" s="11">
        <f t="shared" si="18"/>
        <v>0.48333333333333334</v>
      </c>
      <c r="D122" s="12">
        <f t="shared" si="12"/>
        <v>18.799999999999997</v>
      </c>
      <c r="F122" s="7">
        <f t="shared" si="13"/>
        <v>19.074999999999999</v>
      </c>
      <c r="G122" s="8">
        <f t="shared" si="14"/>
        <v>0.4916666666666667</v>
      </c>
      <c r="H122" s="4">
        <f t="shared" si="15"/>
        <v>33.000000000000263</v>
      </c>
      <c r="J122" s="8">
        <f t="shared" si="16"/>
        <v>0.5</v>
      </c>
      <c r="K122" s="9">
        <f t="shared" si="17"/>
        <v>359.99999999998892</v>
      </c>
    </row>
    <row r="123" spans="1:52">
      <c r="B123" s="4">
        <v>630</v>
      </c>
      <c r="C123" s="11">
        <f t="shared" si="18"/>
        <v>0.5</v>
      </c>
      <c r="D123" s="12">
        <f t="shared" si="12"/>
        <v>19.350000000000001</v>
      </c>
      <c r="F123" s="7">
        <f t="shared" si="13"/>
        <v>19.675000000000001</v>
      </c>
      <c r="G123" s="8">
        <f t="shared" si="14"/>
        <v>0.5083333333333333</v>
      </c>
      <c r="H123" s="4">
        <f t="shared" si="15"/>
        <v>39.000000000000057</v>
      </c>
      <c r="J123" s="8">
        <f t="shared" si="16"/>
        <v>0.51666666666666661</v>
      </c>
      <c r="K123" s="9">
        <f t="shared" si="17"/>
        <v>899.99999999998442</v>
      </c>
    </row>
    <row r="124" spans="1:52">
      <c r="B124" s="4">
        <v>631</v>
      </c>
      <c r="C124" s="11">
        <f t="shared" si="18"/>
        <v>0.51666666666666661</v>
      </c>
      <c r="D124" s="12">
        <f t="shared" si="12"/>
        <v>20</v>
      </c>
      <c r="F124" s="7">
        <f t="shared" si="13"/>
        <v>20.45</v>
      </c>
      <c r="G124" s="8">
        <f t="shared" si="14"/>
        <v>0.52499999999999991</v>
      </c>
      <c r="H124" s="4">
        <f t="shared" si="15"/>
        <v>53.999999999999744</v>
      </c>
      <c r="J124" s="8">
        <f t="shared" si="16"/>
        <v>0.53333333333333333</v>
      </c>
      <c r="K124" s="9">
        <f t="shared" si="17"/>
        <v>1439.9999999999893</v>
      </c>
    </row>
    <row r="125" spans="1:52">
      <c r="B125" s="4">
        <v>632</v>
      </c>
      <c r="C125" s="11">
        <f t="shared" si="18"/>
        <v>0.53333333333333333</v>
      </c>
      <c r="D125" s="12">
        <f t="shared" si="12"/>
        <v>20.9</v>
      </c>
      <c r="F125" s="7">
        <f t="shared" si="13"/>
        <v>21.549999999999997</v>
      </c>
      <c r="G125" s="8">
        <f t="shared" si="14"/>
        <v>0.54166666666666674</v>
      </c>
      <c r="H125" s="4">
        <f t="shared" si="15"/>
        <v>77.999999999999801</v>
      </c>
      <c r="J125" s="8">
        <f t="shared" si="16"/>
        <v>0.55000000000000004</v>
      </c>
      <c r="K125" s="9">
        <f t="shared" si="17"/>
        <v>360.00000000003877</v>
      </c>
    </row>
    <row r="126" spans="1:52">
      <c r="B126" s="4">
        <v>633</v>
      </c>
      <c r="C126" s="11">
        <f t="shared" si="18"/>
        <v>0.55000000000000004</v>
      </c>
      <c r="D126" s="12">
        <f t="shared" si="12"/>
        <v>22.2</v>
      </c>
      <c r="F126" s="7">
        <f t="shared" si="13"/>
        <v>22.9</v>
      </c>
      <c r="G126" s="8">
        <f t="shared" si="14"/>
        <v>0.55833333333333335</v>
      </c>
      <c r="H126" s="4">
        <f t="shared" si="15"/>
        <v>84.000000000000426</v>
      </c>
      <c r="J126" s="8">
        <f t="shared" si="16"/>
        <v>0.56666666666666665</v>
      </c>
      <c r="K126" s="9">
        <f t="shared" si="17"/>
        <v>899.99999999995373</v>
      </c>
    </row>
    <row r="127" spans="1:52">
      <c r="B127" s="4">
        <v>634</v>
      </c>
      <c r="C127" s="11">
        <f t="shared" si="18"/>
        <v>0.56666666666666665</v>
      </c>
      <c r="D127" s="12">
        <f t="shared" si="12"/>
        <v>23.6</v>
      </c>
      <c r="F127" s="7">
        <f t="shared" si="13"/>
        <v>24.425000000000001</v>
      </c>
      <c r="G127" s="8">
        <f t="shared" si="14"/>
        <v>0.57499999999999996</v>
      </c>
      <c r="H127" s="4">
        <f t="shared" si="15"/>
        <v>98.999999999999602</v>
      </c>
      <c r="J127" s="8">
        <f t="shared" si="16"/>
        <v>0.58333333333333337</v>
      </c>
      <c r="K127" s="9">
        <f t="shared" si="17"/>
        <v>1440.0000000000357</v>
      </c>
    </row>
    <row r="128" spans="1:52">
      <c r="B128" s="4">
        <v>635</v>
      </c>
      <c r="C128" s="11">
        <f t="shared" si="18"/>
        <v>0.58333333333333337</v>
      </c>
      <c r="D128" s="12">
        <f t="shared" si="12"/>
        <v>25.25</v>
      </c>
      <c r="F128" s="7">
        <f t="shared" si="13"/>
        <v>26.274999999999999</v>
      </c>
      <c r="G128" s="8">
        <f t="shared" si="14"/>
        <v>0.59166666666666667</v>
      </c>
      <c r="H128" s="4">
        <f t="shared" si="15"/>
        <v>123.00000000000027</v>
      </c>
    </row>
    <row r="129" spans="2:7">
      <c r="B129" s="4">
        <v>636</v>
      </c>
      <c r="C129" s="11">
        <f t="shared" si="18"/>
        <v>0.6</v>
      </c>
      <c r="D129" s="12">
        <f t="shared" si="12"/>
        <v>27.299999999999997</v>
      </c>
      <c r="F129" s="7" t="s">
        <v>11</v>
      </c>
      <c r="G129" s="8" t="s">
        <v>11</v>
      </c>
    </row>
  </sheetData>
  <mergeCells count="14">
    <mergeCell ref="A4:B4"/>
    <mergeCell ref="X2:AB2"/>
    <mergeCell ref="AF3:AJ3"/>
    <mergeCell ref="X1:AB1"/>
    <mergeCell ref="AF1:AJ1"/>
    <mergeCell ref="AF2:AJ2"/>
    <mergeCell ref="A47:B47"/>
    <mergeCell ref="A90:B90"/>
    <mergeCell ref="X45:AB45"/>
    <mergeCell ref="X88:AB88"/>
    <mergeCell ref="AF45:AJ45"/>
    <mergeCell ref="AF46:AJ46"/>
    <mergeCell ref="AF88:AJ88"/>
    <mergeCell ref="AF89:AJ89"/>
  </mergeCells>
  <phoneticPr fontId="2" type="noConversion"/>
  <printOptions gridLines="1"/>
  <pageMargins left="0.75" right="0.75" top="1" bottom="1" header="0.5" footer="0.5"/>
  <pageSetup scale="83" pageOrder="overThenDown" orientation="landscape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Bean</dc:creator>
  <cp:lastModifiedBy>John Bean</cp:lastModifiedBy>
  <cp:lastPrinted>2017-12-13T17:39:31Z</cp:lastPrinted>
  <dcterms:created xsi:type="dcterms:W3CDTF">2017-12-12T20:49:25Z</dcterms:created>
  <dcterms:modified xsi:type="dcterms:W3CDTF">2017-12-22T13:38:23Z</dcterms:modified>
</cp:coreProperties>
</file>